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9735" activeTab="0"/>
  </bookViews>
  <sheets>
    <sheet name="Маг ОПП" sheetId="1" r:id="rId1"/>
    <sheet name="Маг ОПП заочна" sheetId="2" r:id="rId2"/>
    <sheet name="ТК Додаток до н.п" sheetId="3" r:id="rId3"/>
  </sheets>
  <definedNames>
    <definedName name="_xlnm.Print_Area" localSheetId="0">'Маг ОПП'!$A$1:$BI$103</definedName>
    <definedName name="_xlnm.Print_Area" localSheetId="1">'Маг ОПП заочна'!$A$1:$BI$101</definedName>
    <definedName name="_xlnm.Print_Area" localSheetId="2">'ТК Додаток до н.п'!$A$1:$F$33</definedName>
  </definedNames>
  <calcPr fullCalcOnLoad="1"/>
</workbook>
</file>

<file path=xl/sharedStrings.xml><?xml version="1.0" encoding="utf-8"?>
<sst xmlns="http://schemas.openxmlformats.org/spreadsheetml/2006/main" count="742" uniqueCount="222">
  <si>
    <t>Підготовки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</si>
  <si>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</si>
  <si>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</si>
  <si>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</si>
  <si>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</si>
  <si>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</si>
  <si>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</si>
  <si>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</si>
  <si>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</si>
  <si>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</si>
  <si>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</si>
  <si>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</si>
  <si>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</si>
  <si>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</si>
  <si>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</si>
  <si>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</si>
  <si>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</si>
  <si>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</si>
  <si>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</si>
  <si>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</si>
  <si>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</si>
  <si>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</si>
  <si>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</si>
  <si>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</si>
  <si>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</si>
  <si>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</si>
  <si>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</si>
  <si>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</si>
  <si>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</si>
  <si>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</si>
  <si>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</si>
  <si>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</si>
  <si>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</si>
  <si>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</si>
  <si>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</si>
  <si>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</si>
  <si>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</si>
  <si>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</si>
  <si>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</si>
  <si>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</si>
  <si>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</si>
  <si>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</si>
  <si>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</si>
  <si>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</si>
  <si>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</si>
  <si>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</si>
  <si>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</si>
  <si>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</si>
  <si>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</si>
  <si>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</si>
  <si>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</si>
  <si>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</si>
  <si>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</si>
  <si>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</si>
  <si>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</si>
  <si>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</si>
  <si>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</si>
  <si>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</si>
  <si>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</si>
  <si>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</si>
  <si>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</si>
  <si>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за спеціальністю</t>
  </si>
  <si>
    <t>ЗАТВЕРДЖУЮ</t>
  </si>
  <si>
    <t>Магістр</t>
  </si>
  <si>
    <t>бакалавра</t>
  </si>
  <si>
    <t>ДЕ</t>
  </si>
  <si>
    <t xml:space="preserve"> Атестація  випускників</t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</si>
  <si>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</si>
  <si>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</si>
  <si>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</si>
  <si>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</si>
  <si>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</si>
  <si>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</si>
  <si>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</si>
  <si>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</si>
  <si>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</si>
  <si>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</si>
  <si>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</si>
  <si>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</si>
  <si>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</si>
  <si>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</si>
  <si>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>Практичні</t>
  </si>
  <si>
    <t>Наукова робота за темою магістерської дисертації</t>
  </si>
  <si>
    <t>Робота над магістерською дисертацією</t>
  </si>
  <si>
    <r>
      <t xml:space="preserve">      (</t>
    </r>
    <r>
      <rPr>
        <sz val="11"/>
        <rFont val="Arial"/>
        <family val="2"/>
      </rPr>
      <t>назва освітньо- ступеня</t>
    </r>
    <r>
      <rPr>
        <b/>
        <sz val="11"/>
        <rFont val="Arial"/>
        <family val="2"/>
      </rPr>
      <t>)</t>
    </r>
  </si>
  <si>
    <t>Форма  атестації випускників
(екзамен,дипломний проект,(робота)</t>
  </si>
  <si>
    <t>(зазначається освітній ступень)</t>
  </si>
  <si>
    <t>Практикум з іншомовного наукового спілкування</t>
  </si>
  <si>
    <t>(код  і  назва спеціальності )</t>
  </si>
  <si>
    <t xml:space="preserve">                                                                         ( назва  програми)</t>
  </si>
  <si>
    <t>І.3.Дослідницький (науковий) компонент (за вибором студентів)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</si>
  <si>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</si>
  <si>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</si>
  <si>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</si>
  <si>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</si>
  <si>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</si>
  <si>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ІІ.2.Навчальні дисципліни професійної та практичної підготовки (за вибором студентів)</t>
  </si>
  <si>
    <t xml:space="preserve"> І.2.Навчальні дисципліни базової підготовки (за вибором студентів)</t>
  </si>
  <si>
    <t>ВСЬОГО ЗА ЦИКЛ ПРОФЕСІЙНОЇ ПІДГОТОВКИ:</t>
  </si>
  <si>
    <t>V. План освітнього процесу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</si>
  <si>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</si>
  <si>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</si>
  <si>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t>ДЗ</t>
  </si>
  <si>
    <t>Виконання та захист магістерської дисертації</t>
  </si>
  <si>
    <t xml:space="preserve"> Складання випускного екзамену</t>
  </si>
  <si>
    <t>Виконання магістерської дисертації</t>
  </si>
  <si>
    <t>Разом за п.1.3</t>
  </si>
  <si>
    <t>Разом за п.1.1</t>
  </si>
  <si>
    <t>Разом за п.1.2</t>
  </si>
  <si>
    <t>Разом за п.2.1</t>
  </si>
  <si>
    <t>Разом за п.2.2</t>
  </si>
  <si>
    <t xml:space="preserve"> Захист  магістерських дисертацій  планувати в останні два тижні їх підготовки.</t>
  </si>
  <si>
    <t xml:space="preserve"> -</t>
  </si>
  <si>
    <t>Т равень</t>
  </si>
  <si>
    <t>Лабораторні</t>
  </si>
  <si>
    <t>Навчальна дисципліна з проблем сталого розвитку</t>
  </si>
  <si>
    <t>Виконання дисер- таційної роботи та її захист</t>
  </si>
  <si>
    <t>МІНІСТЕРСТВО ОСВІТИ І НАУКИ  УКРАЇНИ</t>
  </si>
  <si>
    <t>Голова НМК</t>
  </si>
  <si>
    <t>Код н/д за ОНП</t>
  </si>
  <si>
    <t>Додаток до навчального плану</t>
  </si>
  <si>
    <r>
      <t xml:space="preserve">Галузь знань </t>
    </r>
    <r>
      <rPr>
        <sz val="10"/>
        <rFont val="Arial Cyr"/>
        <family val="0"/>
      </rPr>
      <t xml:space="preserve"> 12 Інформаційні технології             </t>
    </r>
    <r>
      <rPr>
        <b/>
        <sz val="10"/>
        <rFont val="Arial Cyr"/>
        <family val="0"/>
      </rPr>
      <t>Факультет</t>
    </r>
    <r>
      <rPr>
        <sz val="10"/>
        <rFont val="Arial Cyr"/>
        <family val="0"/>
      </rPr>
      <t xml:space="preserve"> інформатики і обчислювальної техніки</t>
    </r>
  </si>
  <si>
    <r>
      <t>Спеціальність</t>
    </r>
    <r>
      <rPr>
        <sz val="10"/>
        <rFont val="Arial Cyr"/>
        <family val="0"/>
      </rPr>
      <t xml:space="preserve"> 121 Інженерія програмного забезпечення           </t>
    </r>
    <r>
      <rPr>
        <b/>
        <sz val="10"/>
        <rFont val="Arial Cyr"/>
        <family val="0"/>
      </rPr>
      <t xml:space="preserve">Форма навчання </t>
    </r>
    <r>
      <rPr>
        <sz val="10"/>
        <rFont val="Arial Cyr"/>
        <family val="0"/>
      </rPr>
      <t>денна</t>
    </r>
  </si>
  <si>
    <t>Назва дисципліни</t>
  </si>
  <si>
    <t>Кредити</t>
  </si>
  <si>
    <t>Контроль</t>
  </si>
  <si>
    <t>Розподіл аудиторних годин на тиждень</t>
  </si>
  <si>
    <t>Практикум з іншомовноrо науковоrо спілкування-1. Практикум з іншомовного професійного спілкування</t>
  </si>
  <si>
    <t xml:space="preserve">   -</t>
  </si>
  <si>
    <t>Наукова робота за темою магістерської дисертації – 1.  Основи наукових досліджень</t>
  </si>
  <si>
    <t>залік</t>
  </si>
  <si>
    <t xml:space="preserve">Навчальні дисципліни з менеджменту </t>
  </si>
  <si>
    <t>Сучасні технології розробки програмного забезпечення -1. Технології віртуалізації і хмарні обчислення</t>
  </si>
  <si>
    <t>екзамен</t>
  </si>
  <si>
    <t>Програмування систем штучного інтелекту</t>
  </si>
  <si>
    <t>КР</t>
  </si>
  <si>
    <t>Менеджмент проектів програмного забезпечення</t>
  </si>
  <si>
    <t xml:space="preserve">Наукова робота за темою магістерської дисертації – 2.  Науково-дослідна робота за темою магістерської дисертації </t>
  </si>
  <si>
    <t xml:space="preserve">Навчальні дисципліни з nроблем cтaлoro розвитку </t>
  </si>
  <si>
    <t>Патентознавство та інтелектуальна власність</t>
  </si>
  <si>
    <t>МКР</t>
  </si>
  <si>
    <t>Сучасні технології розробки програмного забезпечення - 2</t>
  </si>
  <si>
    <t xml:space="preserve">Науково-дослідна практика </t>
  </si>
  <si>
    <t>12 Інформаційні технології</t>
  </si>
  <si>
    <t>121 Інженерія програмного забезпечення</t>
  </si>
  <si>
    <t xml:space="preserve">Автоматизованих систем обробки інформації і управління </t>
  </si>
  <si>
    <t xml:space="preserve">інформатики та </t>
  </si>
  <si>
    <t>обчислювальної</t>
  </si>
  <si>
    <t xml:space="preserve"> техніки</t>
  </si>
  <si>
    <t>Захист магістерської дисертації</t>
  </si>
  <si>
    <t>І.А.Дичка</t>
  </si>
  <si>
    <t>О.А. Павлов</t>
  </si>
  <si>
    <t>ЗО 1</t>
  </si>
  <si>
    <t>ЗО 2</t>
  </si>
  <si>
    <t>ЗО 3</t>
  </si>
  <si>
    <t>ЗО 4</t>
  </si>
  <si>
    <t>Інтелектуальна власність та патенознавство</t>
  </si>
  <si>
    <t>ЗВ 1</t>
  </si>
  <si>
    <t>ЗВ 2</t>
  </si>
  <si>
    <t>ЗВ 3</t>
  </si>
  <si>
    <t>ПО 1</t>
  </si>
  <si>
    <t>Сучасні технології розроблення програмного забезпечення</t>
  </si>
  <si>
    <t>Навчальна  дисципліна з менеджменту</t>
  </si>
  <si>
    <t>3 екз, 3</t>
  </si>
  <si>
    <t>Голова вченої ради  КПІ  ім. Ігоря Сікорського</t>
  </si>
  <si>
    <t>Технічної кібернетики</t>
  </si>
  <si>
    <t xml:space="preserve">Стратегії розвитку інформаційних систем </t>
  </si>
  <si>
    <t>Оброблення надвеликих масивів даних</t>
  </si>
  <si>
    <t>ПВБ 2.1</t>
  </si>
  <si>
    <t>ПВБ 2.2</t>
  </si>
  <si>
    <t>ПВБ 2.3</t>
  </si>
  <si>
    <t>ПВБ 2.4</t>
  </si>
  <si>
    <t>ПВБ 2.5</t>
  </si>
  <si>
    <t xml:space="preserve">В.о. завідувача кафедри АСОІУ </t>
  </si>
  <si>
    <t xml:space="preserve">Завідувач кафедри ТК </t>
  </si>
  <si>
    <t>І.Р. Пархомей</t>
  </si>
  <si>
    <t>С.Ф. Теленик</t>
  </si>
  <si>
    <t>ПВБ 1.1</t>
  </si>
  <si>
    <t>ПВБ 1.2</t>
  </si>
  <si>
    <t>ПВБ 1.3</t>
  </si>
  <si>
    <t>ПВБ 1.4</t>
  </si>
  <si>
    <t>ПВБ 1.5</t>
  </si>
  <si>
    <t>ПВБ 1.6</t>
  </si>
  <si>
    <r>
      <t>Спеціалізація</t>
    </r>
    <r>
      <rPr>
        <sz val="10"/>
        <rFont val="Arial Cyr"/>
        <family val="0"/>
      </rPr>
      <t xml:space="preserve">  Програмне забезпечення інтелектуальних та робототехнічних систем</t>
    </r>
  </si>
  <si>
    <t>Методи проектування нереляційних баз даних</t>
  </si>
  <si>
    <t>Методи експертних оцінок в компбтеризованих системах прийняття рішень</t>
  </si>
  <si>
    <t>Методи інтелектуальної обробки даних</t>
  </si>
  <si>
    <t>Структурно-функціональний аналіз складних ієрархічних систем</t>
  </si>
  <si>
    <t>Управління проектами та програмами</t>
  </si>
  <si>
    <t>Технології електронної комерції</t>
  </si>
  <si>
    <t>Проектування захищеного програмного забезпечення</t>
  </si>
  <si>
    <t>3 екз, 5</t>
  </si>
  <si>
    <t>Методи експертних оцінок в комп'ютеризованих системах прийняття рішень</t>
  </si>
  <si>
    <t>1 рік 4 місяця</t>
  </si>
  <si>
    <t>Преддипломна</t>
  </si>
  <si>
    <t>3</t>
  </si>
  <si>
    <t>8</t>
  </si>
  <si>
    <t>Переддипломна практика</t>
  </si>
  <si>
    <r>
      <t xml:space="preserve">Освітньо-кваліфікаційний рівень </t>
    </r>
    <r>
      <rPr>
        <sz val="10"/>
        <rFont val="Arial Cyr"/>
        <family val="0"/>
      </rPr>
      <t xml:space="preserve"> Магістр </t>
    </r>
    <r>
      <rPr>
        <sz val="10"/>
        <rFont val="Arial Cyr"/>
        <family val="0"/>
      </rPr>
      <t xml:space="preserve">                   </t>
    </r>
    <r>
      <rPr>
        <b/>
        <sz val="10"/>
        <rFont val="Arial Cyr"/>
        <family val="0"/>
      </rPr>
      <t>Термін навчання</t>
    </r>
    <r>
      <rPr>
        <sz val="10"/>
        <rFont val="Arial Cyr"/>
        <family val="0"/>
      </rPr>
      <t xml:space="preserve"> 1 рік 4 місяця</t>
    </r>
  </si>
  <si>
    <r>
      <t xml:space="preserve">Випускова кафедра  </t>
    </r>
    <r>
      <rPr>
        <sz val="10"/>
        <rFont val="Arial Cyr"/>
        <family val="0"/>
      </rPr>
      <t xml:space="preserve">                     Технічної кібернетики 
</t>
    </r>
    <r>
      <rPr>
        <b/>
        <sz val="10"/>
        <rFont val="Arial Cyr"/>
        <family val="0"/>
      </rPr>
      <t xml:space="preserve">Кваліфікація    </t>
    </r>
    <r>
      <rPr>
        <sz val="10"/>
        <rFont val="Arial Cyr"/>
        <family val="0"/>
      </rPr>
      <t xml:space="preserve">                                 2132 Професіонал в галузі програмування</t>
    </r>
    <r>
      <rPr>
        <sz val="10"/>
        <rFont val="Arial Cyr"/>
        <family val="0"/>
      </rPr>
      <t xml:space="preserve"> </t>
    </r>
  </si>
  <si>
    <t>Зав.каф. ТК        ______________________           Пархомей І.Р.</t>
  </si>
  <si>
    <t>2131.2 Інженер з</t>
  </si>
  <si>
    <t xml:space="preserve"> комп'ютерних систем</t>
  </si>
  <si>
    <t>за освітньо-професійною  програмою магістерської підготовки "Інженерія програмного 
                                         забезпечення комп’ютеризованих систем"</t>
  </si>
  <si>
    <r>
      <t>"___"_____________  20</t>
    </r>
    <r>
      <rPr>
        <sz val="16"/>
        <rFont val="Arial"/>
        <family val="2"/>
      </rPr>
      <t>19</t>
    </r>
    <r>
      <rPr>
        <sz val="16"/>
        <rFont val="Arial"/>
        <family val="2"/>
      </rPr>
      <t xml:space="preserve"> р.</t>
    </r>
  </si>
  <si>
    <t>(прийому  2019 року)</t>
  </si>
  <si>
    <t>Блок 1 Програмне забезпечення інформаційних управляючих систем та технологій</t>
  </si>
  <si>
    <t>Блок 2 Програмне забезпечення інтелектуальних та робототехнічних систем</t>
  </si>
  <si>
    <t>ПВБ 2.7</t>
  </si>
  <si>
    <t>ПВБ 2.6</t>
  </si>
  <si>
    <t>ПВБ 2.8</t>
  </si>
  <si>
    <t>Декан факультету ІОТ</t>
  </si>
  <si>
    <t>Ухвалено на засіданні Вченої ради  університету  протокол № 3 від  11.03.2019   р.</t>
  </si>
  <si>
    <t>заочна</t>
  </si>
  <si>
    <t>ДП</t>
  </si>
  <si>
    <t>Розподіл аудиторних годин за курсами і семестрами</t>
  </si>
  <si>
    <t xml:space="preserve">        IV.  АТЕСТАЦІЯ   ВИПУСКНИКІВ</t>
  </si>
  <si>
    <t>Кількість годин</t>
  </si>
  <si>
    <t>програмного забезпечення</t>
  </si>
  <si>
    <t>магістр з інженерії</t>
  </si>
  <si>
    <t>Глибинне машинне навчання</t>
  </si>
  <si>
    <t>Основи машинного навчання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</si>
</sst>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8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6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6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187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0" xfId="55" applyFont="1" applyFill="1" applyAlignment="1">
      <alignment horizontal="center" vertical="center"/>
      <protection/>
    </xf>
    <xf numFmtId="0" fontId="45" fillId="0" borderId="0" xfId="55" applyFont="1" applyFill="1">
      <alignment/>
      <protection/>
    </xf>
    <xf numFmtId="0" fontId="0" fillId="0" borderId="0" xfId="55" applyFont="1" applyFill="1" applyAlignment="1">
      <alignment horizontal="left"/>
      <protection/>
    </xf>
    <xf numFmtId="0" fontId="46" fillId="0" borderId="0" xfId="55" applyFont="1" applyFill="1" applyAlignment="1">
      <alignment horizontal="left" wrapText="1"/>
      <protection/>
    </xf>
    <xf numFmtId="0" fontId="47" fillId="0" borderId="0" xfId="0" applyFont="1" applyFill="1" applyAlignment="1">
      <alignment/>
    </xf>
    <xf numFmtId="0" fontId="45" fillId="0" borderId="0" xfId="55" applyFont="1" applyFill="1" applyBorder="1" applyAlignment="1">
      <alignment horizontal="center"/>
      <protection/>
    </xf>
    <xf numFmtId="0" fontId="45" fillId="0" borderId="0" xfId="55" applyFont="1" applyFill="1" applyAlignment="1">
      <alignment vertical="center"/>
      <protection/>
    </xf>
    <xf numFmtId="0" fontId="45" fillId="0" borderId="0" xfId="55" applyFont="1" applyFill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/>
    </xf>
    <xf numFmtId="0" fontId="51" fillId="0" borderId="20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wrapText="1"/>
    </xf>
    <xf numFmtId="0" fontId="50" fillId="0" borderId="14" xfId="0" applyFont="1" applyFill="1" applyBorder="1" applyAlignment="1">
      <alignment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/>
    </xf>
    <xf numFmtId="0" fontId="50" fillId="0" borderId="16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vertical="top" wrapText="1"/>
    </xf>
    <xf numFmtId="187" fontId="10" fillId="0" borderId="0" xfId="63" applyFont="1" applyFill="1" applyBorder="1" applyAlignment="1" applyProtection="1">
      <alignment horizontal="centerContinuous"/>
      <protection/>
    </xf>
    <xf numFmtId="187" fontId="10" fillId="0" borderId="0" xfId="63" applyFont="1" applyFill="1" applyBorder="1" applyAlignment="1" applyProtection="1">
      <alignment/>
      <protection/>
    </xf>
    <xf numFmtId="0" fontId="50" fillId="0" borderId="0" xfId="0" applyFont="1" applyFill="1" applyAlignment="1">
      <alignment wrapText="1"/>
    </xf>
    <xf numFmtId="0" fontId="93" fillId="0" borderId="14" xfId="0" applyFont="1" applyFill="1" applyBorder="1" applyAlignment="1">
      <alignment vertical="center" wrapText="1"/>
    </xf>
    <xf numFmtId="0" fontId="93" fillId="0" borderId="14" xfId="0" applyFont="1" applyFill="1" applyBorder="1" applyAlignment="1">
      <alignment vertical="top" wrapText="1"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187" fontId="4" fillId="0" borderId="0" xfId="63" applyFont="1" applyFill="1" applyBorder="1" applyAlignment="1" applyProtection="1">
      <alignment/>
      <protection/>
    </xf>
    <xf numFmtId="187" fontId="8" fillId="0" borderId="0" xfId="63" applyFont="1" applyFill="1" applyBorder="1" applyAlignment="1" applyProtection="1">
      <alignment horizontal="left" vertical="top"/>
      <protection/>
    </xf>
    <xf numFmtId="187" fontId="8" fillId="0" borderId="0" xfId="63" applyFont="1" applyFill="1" applyBorder="1" applyAlignment="1" applyProtection="1">
      <alignment horizontal="center" vertical="top"/>
      <protection/>
    </xf>
    <xf numFmtId="187" fontId="8" fillId="0" borderId="0" xfId="63" applyFont="1" applyFill="1" applyBorder="1" applyAlignment="1" applyProtection="1">
      <alignment horizontal="left" vertical="top"/>
      <protection/>
    </xf>
    <xf numFmtId="187" fontId="6" fillId="0" borderId="0" xfId="63" applyFont="1" applyFill="1" applyBorder="1" applyAlignment="1" applyProtection="1">
      <alignment horizontal="left" vertical="top"/>
      <protection/>
    </xf>
    <xf numFmtId="187" fontId="4" fillId="0" borderId="0" xfId="63" applyFont="1" applyFill="1" applyBorder="1" applyAlignment="1" applyProtection="1">
      <alignment/>
      <protection/>
    </xf>
    <xf numFmtId="187" fontId="8" fillId="0" borderId="0" xfId="63" applyFont="1" applyFill="1" applyBorder="1" applyAlignment="1" applyProtection="1">
      <alignment/>
      <protection/>
    </xf>
    <xf numFmtId="187" fontId="4" fillId="0" borderId="0" xfId="63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left"/>
      <protection/>
    </xf>
    <xf numFmtId="0" fontId="7" fillId="0" borderId="28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32" xfId="0" applyNumberFormat="1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left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49" fontId="26" fillId="0" borderId="28" xfId="0" applyNumberFormat="1" applyFont="1" applyFill="1" applyBorder="1" applyAlignment="1" applyProtection="1">
      <alignment horizontal="left" vertical="justify"/>
      <protection/>
    </xf>
    <xf numFmtId="0" fontId="27" fillId="0" borderId="28" xfId="0" applyFont="1" applyFill="1" applyBorder="1" applyAlignment="1" applyProtection="1">
      <alignment vertical="justify"/>
      <protection/>
    </xf>
    <xf numFmtId="0" fontId="28" fillId="0" borderId="28" xfId="0" applyFont="1" applyFill="1" applyBorder="1" applyAlignment="1" applyProtection="1">
      <alignment/>
      <protection/>
    </xf>
    <xf numFmtId="0" fontId="28" fillId="0" borderId="28" xfId="0" applyFont="1" applyFill="1" applyBorder="1" applyAlignment="1" applyProtection="1">
      <alignment vertical="justify"/>
      <protection/>
    </xf>
    <xf numFmtId="0" fontId="28" fillId="0" borderId="28" xfId="0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23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28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49" fontId="29" fillId="0" borderId="0" xfId="0" applyNumberFormat="1" applyFont="1" applyFill="1" applyBorder="1" applyAlignment="1" applyProtection="1">
      <alignment horizontal="center" vertical="justify" wrapText="1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0" fontId="23" fillId="0" borderId="0" xfId="0" applyFont="1" applyFill="1" applyBorder="1" applyAlignment="1">
      <alignment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0" fontId="27" fillId="0" borderId="0" xfId="0" applyFont="1" applyFill="1" applyBorder="1" applyAlignment="1" applyProtection="1">
      <alignment vertical="justify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horizontal="right"/>
      <protection/>
    </xf>
    <xf numFmtId="11" fontId="38" fillId="0" borderId="0" xfId="0" applyNumberFormat="1" applyFont="1" applyFill="1" applyBorder="1" applyAlignment="1" applyProtection="1">
      <alignment horizontal="left" vertical="justify" wrapText="1"/>
      <protection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/>
      <protection/>
    </xf>
    <xf numFmtId="49" fontId="22" fillId="0" borderId="0" xfId="0" applyNumberFormat="1" applyFont="1" applyFill="1" applyBorder="1" applyAlignment="1" applyProtection="1">
      <alignment horizontal="left" vertical="justify"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1" fontId="38" fillId="0" borderId="0" xfId="0" applyNumberFormat="1" applyFont="1" applyFill="1" applyBorder="1" applyAlignment="1" applyProtection="1">
      <alignment horizontal="left" vertical="justify" wrapText="1"/>
      <protection/>
    </xf>
    <xf numFmtId="0" fontId="36" fillId="0" borderId="0" xfId="0" applyNumberFormat="1" applyFont="1" applyFill="1" applyBorder="1" applyAlignment="1" applyProtection="1">
      <alignment horizontal="center" vertical="justify" wrapText="1"/>
      <protection/>
    </xf>
    <xf numFmtId="0" fontId="23" fillId="0" borderId="0" xfId="0" applyFont="1" applyFill="1" applyBorder="1" applyAlignment="1" applyProtection="1">
      <alignment horizontal="center" vertical="justify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 horizontal="center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left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1" fillId="0" borderId="0" xfId="0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1" fontId="11" fillId="0" borderId="0" xfId="0" applyNumberFormat="1" applyFont="1" applyFill="1" applyBorder="1" applyAlignment="1" applyProtection="1">
      <alignment horizontal="left" vertical="justify" wrapText="1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49" fontId="14" fillId="0" borderId="0" xfId="0" applyNumberFormat="1" applyFont="1" applyFill="1" applyBorder="1" applyAlignment="1" applyProtection="1">
      <alignment horizontal="left" vertical="justify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5" fillId="0" borderId="10" xfId="0" applyNumberFormat="1" applyFont="1" applyBorder="1" applyAlignment="1" applyProtection="1">
      <alignment horizontal="center"/>
      <protection/>
    </xf>
    <xf numFmtId="0" fontId="15" fillId="0" borderId="30" xfId="0" applyNumberFormat="1" applyFont="1" applyBorder="1" applyAlignment="1" applyProtection="1">
      <alignment horizontal="center"/>
      <protection/>
    </xf>
    <xf numFmtId="0" fontId="7" fillId="0" borderId="30" xfId="0" applyNumberFormat="1" applyFont="1" applyBorder="1" applyAlignment="1" applyProtection="1">
      <alignment horizontal="center"/>
      <protection/>
    </xf>
    <xf numFmtId="0" fontId="15" fillId="0" borderId="35" xfId="0" applyNumberFormat="1" applyFont="1" applyBorder="1" applyAlignment="1" applyProtection="1">
      <alignment horizontal="center"/>
      <protection/>
    </xf>
    <xf numFmtId="0" fontId="15" fillId="0" borderId="35" xfId="0" applyNumberFormat="1" applyFont="1" applyFill="1" applyBorder="1" applyAlignment="1" applyProtection="1">
      <alignment horizontal="center"/>
      <protection/>
    </xf>
    <xf numFmtId="0" fontId="15" fillId="0" borderId="36" xfId="0" applyNumberFormat="1" applyFont="1" applyBorder="1" applyAlignment="1" applyProtection="1">
      <alignment horizontal="center"/>
      <protection/>
    </xf>
    <xf numFmtId="0" fontId="7" fillId="0" borderId="36" xfId="0" applyNumberFormat="1" applyFont="1" applyBorder="1" applyAlignment="1" applyProtection="1">
      <alignment horizont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 vertical="center"/>
      <protection/>
    </xf>
    <xf numFmtId="0" fontId="15" fillId="0" borderId="34" xfId="0" applyNumberFormat="1" applyFont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/>
    </xf>
    <xf numFmtId="0" fontId="52" fillId="0" borderId="0" xfId="55" applyFont="1" applyFill="1">
      <alignment/>
      <protection/>
    </xf>
    <xf numFmtId="0" fontId="52" fillId="0" borderId="0" xfId="55" applyFont="1" applyFill="1" applyAlignment="1">
      <alignment vertical="center"/>
      <protection/>
    </xf>
    <xf numFmtId="0" fontId="52" fillId="0" borderId="0" xfId="55" applyFont="1" applyFill="1" applyAlignment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53" fillId="0" borderId="35" xfId="0" applyNumberFormat="1" applyFont="1" applyBorder="1" applyAlignment="1" applyProtection="1">
      <alignment horizontal="center" vertical="center"/>
      <protection/>
    </xf>
    <xf numFmtId="0" fontId="53" fillId="0" borderId="36" xfId="0" applyNumberFormat="1" applyFont="1" applyBorder="1" applyAlignment="1" applyProtection="1">
      <alignment horizontal="center" vertical="center"/>
      <protection/>
    </xf>
    <xf numFmtId="0" fontId="53" fillId="0" borderId="37" xfId="0" applyNumberFormat="1" applyFont="1" applyBorder="1" applyAlignment="1" applyProtection="1">
      <alignment horizontal="center" vertical="center"/>
      <protection/>
    </xf>
    <xf numFmtId="0" fontId="53" fillId="0" borderId="38" xfId="0" applyNumberFormat="1" applyFont="1" applyBorder="1" applyAlignment="1" applyProtection="1">
      <alignment horizontal="center" vertical="center"/>
      <protection/>
    </xf>
    <xf numFmtId="0" fontId="53" fillId="0" borderId="39" xfId="0" applyNumberFormat="1" applyFont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wrapText="1"/>
      <protection/>
    </xf>
    <xf numFmtId="0" fontId="53" fillId="0" borderId="43" xfId="0" applyNumberFormat="1" applyFont="1" applyBorder="1" applyAlignment="1" applyProtection="1">
      <alignment horizontal="center" vertical="center"/>
      <protection/>
    </xf>
    <xf numFmtId="0" fontId="53" fillId="0" borderId="44" xfId="0" applyNumberFormat="1" applyFont="1" applyBorder="1" applyAlignment="1" applyProtection="1">
      <alignment horizontal="center" vertical="center"/>
      <protection/>
    </xf>
    <xf numFmtId="0" fontId="53" fillId="0" borderId="45" xfId="0" applyNumberFormat="1" applyFont="1" applyBorder="1" applyAlignment="1" applyProtection="1">
      <alignment horizontal="center" vertical="center"/>
      <protection/>
    </xf>
    <xf numFmtId="0" fontId="53" fillId="0" borderId="46" xfId="0" applyNumberFormat="1" applyFont="1" applyBorder="1" applyAlignment="1" applyProtection="1">
      <alignment horizontal="center" vertical="center"/>
      <protection/>
    </xf>
    <xf numFmtId="0" fontId="53" fillId="0" borderId="47" xfId="0" applyNumberFormat="1" applyFont="1" applyBorder="1" applyAlignment="1" applyProtection="1">
      <alignment horizontal="center" vertical="center"/>
      <protection/>
    </xf>
    <xf numFmtId="0" fontId="7" fillId="0" borderId="44" xfId="0" applyNumberFormat="1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Border="1" applyAlignment="1" applyProtection="1">
      <alignment horizontal="center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50" xfId="0" applyNumberFormat="1" applyFont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justify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 applyProtection="1">
      <alignment horizontal="left" vertical="center" wrapText="1"/>
      <protection/>
    </xf>
    <xf numFmtId="0" fontId="15" fillId="0" borderId="43" xfId="0" applyFont="1" applyFill="1" applyBorder="1" applyAlignment="1" applyProtection="1">
      <alignment horizontal="left" vertical="center" wrapText="1"/>
      <protection/>
    </xf>
    <xf numFmtId="0" fontId="15" fillId="0" borderId="44" xfId="0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horizontal="left" vertical="center"/>
      <protection/>
    </xf>
    <xf numFmtId="0" fontId="21" fillId="0" borderId="50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 applyProtection="1">
      <alignment horizontal="left" vertical="top" wrapText="1"/>
      <protection/>
    </xf>
    <xf numFmtId="0" fontId="15" fillId="0" borderId="27" xfId="0" applyFont="1" applyFill="1" applyBorder="1" applyAlignment="1" applyProtection="1">
      <alignment horizontal="left" vertical="top" wrapText="1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47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50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15" fillId="0" borderId="56" xfId="0" applyNumberFormat="1" applyFont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55" xfId="0" applyNumberFormat="1" applyFont="1" applyFill="1" applyBorder="1" applyAlignment="1" applyProtection="1">
      <alignment horizontal="center" vertical="center"/>
      <protection/>
    </xf>
    <xf numFmtId="0" fontId="15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right"/>
      <protection/>
    </xf>
    <xf numFmtId="0" fontId="15" fillId="0" borderId="19" xfId="0" applyFont="1" applyFill="1" applyBorder="1" applyAlignment="1" applyProtection="1">
      <alignment horizontal="right"/>
      <protection/>
    </xf>
    <xf numFmtId="0" fontId="15" fillId="0" borderId="5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0" fontId="15" fillId="0" borderId="0" xfId="0" applyFont="1" applyFill="1" applyBorder="1" applyAlignment="1" applyProtection="1">
      <alignment vertical="center" textRotation="90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15" fillId="0" borderId="57" xfId="0" applyFont="1" applyFill="1" applyBorder="1" applyAlignment="1" applyProtection="1">
      <alignment vertical="center"/>
      <protection/>
    </xf>
    <xf numFmtId="0" fontId="15" fillId="0" borderId="56" xfId="0" applyFont="1" applyFill="1" applyBorder="1" applyAlignment="1" applyProtection="1">
      <alignment vertical="center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 vertical="center" textRotation="90"/>
      <protection/>
    </xf>
    <xf numFmtId="0" fontId="7" fillId="0" borderId="62" xfId="0" applyFont="1" applyFill="1" applyBorder="1" applyAlignment="1" applyProtection="1">
      <alignment horizontal="center" vertical="center" textRotation="90"/>
      <protection/>
    </xf>
    <xf numFmtId="0" fontId="7" fillId="0" borderId="54" xfId="0" applyFont="1" applyFill="1" applyBorder="1" applyAlignment="1" applyProtection="1">
      <alignment horizontal="center" vertical="center" textRotation="90"/>
      <protection/>
    </xf>
    <xf numFmtId="0" fontId="7" fillId="0" borderId="55" xfId="0" applyFont="1" applyFill="1" applyBorder="1" applyAlignment="1" applyProtection="1">
      <alignment horizontal="center" vertical="center" textRotation="90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21" fillId="0" borderId="57" xfId="0" applyFont="1" applyFill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vertical="center"/>
      <protection/>
    </xf>
    <xf numFmtId="0" fontId="15" fillId="0" borderId="64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left" vertical="center" wrapText="1" shrinkToFit="1"/>
      <protection/>
    </xf>
    <xf numFmtId="0" fontId="15" fillId="0" borderId="57" xfId="0" applyFont="1" applyFill="1" applyBorder="1" applyAlignment="1" applyProtection="1">
      <alignment horizontal="left" vertical="center" wrapText="1" shrinkToFit="1"/>
      <protection/>
    </xf>
    <xf numFmtId="0" fontId="15" fillId="0" borderId="56" xfId="0" applyFont="1" applyFill="1" applyBorder="1" applyAlignment="1" applyProtection="1">
      <alignment horizontal="left" vertical="center" wrapText="1" shrinkToFit="1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 horizontal="right"/>
      <protection/>
    </xf>
    <xf numFmtId="0" fontId="15" fillId="0" borderId="27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 shrinkToFit="1"/>
      <protection/>
    </xf>
    <xf numFmtId="0" fontId="15" fillId="0" borderId="21" xfId="0" applyFont="1" applyFill="1" applyBorder="1" applyAlignment="1" applyProtection="1">
      <alignment horizontal="left" vertical="center" wrapText="1" shrinkToFit="1"/>
      <protection/>
    </xf>
    <xf numFmtId="0" fontId="15" fillId="0" borderId="27" xfId="0" applyFont="1" applyFill="1" applyBorder="1" applyAlignment="1" applyProtection="1">
      <alignment horizontal="left" vertical="center" wrapText="1" shrinkToFit="1"/>
      <protection/>
    </xf>
    <xf numFmtId="0" fontId="15" fillId="0" borderId="13" xfId="0" applyFont="1" applyFill="1" applyBorder="1" applyAlignment="1" applyProtection="1">
      <alignment horizontal="left" vertical="center" wrapText="1" shrinkToFit="1"/>
      <protection/>
    </xf>
    <xf numFmtId="0" fontId="15" fillId="0" borderId="15" xfId="0" applyFont="1" applyFill="1" applyBorder="1" applyAlignment="1" applyProtection="1">
      <alignment horizontal="left" vertical="center" wrapText="1" shrinkToFit="1"/>
      <protection/>
    </xf>
    <xf numFmtId="0" fontId="15" fillId="0" borderId="50" xfId="0" applyFont="1" applyFill="1" applyBorder="1" applyAlignment="1" applyProtection="1">
      <alignment horizontal="left" vertical="center" wrapText="1" shrinkToFi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13" fillId="0" borderId="6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17" xfId="0" applyFont="1" applyFill="1" applyBorder="1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center" vertical="center" textRotation="90"/>
      <protection/>
    </xf>
    <xf numFmtId="0" fontId="7" fillId="0" borderId="18" xfId="0" applyFont="1" applyFill="1" applyBorder="1" applyAlignment="1" applyProtection="1">
      <alignment horizontal="center" vertical="center" textRotation="90"/>
      <protection/>
    </xf>
    <xf numFmtId="0" fontId="11" fillId="0" borderId="25" xfId="0" applyFont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 applyProtection="1">
      <alignment horizontal="left" vertical="top" wrapText="1"/>
      <protection/>
    </xf>
    <xf numFmtId="0" fontId="16" fillId="0" borderId="53" xfId="0" applyFont="1" applyFill="1" applyBorder="1" applyAlignment="1" applyProtection="1">
      <alignment horizontal="left" vertical="top" wrapText="1"/>
      <protection/>
    </xf>
    <xf numFmtId="0" fontId="16" fillId="0" borderId="54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55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11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62" xfId="0" applyFont="1" applyFill="1" applyBorder="1" applyAlignment="1" applyProtection="1">
      <alignment horizontal="center" vertical="center" textRotation="90"/>
      <protection/>
    </xf>
    <xf numFmtId="0" fontId="7" fillId="0" borderId="54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7" fillId="0" borderId="55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53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Border="1" applyAlignment="1" applyProtection="1">
      <alignment horizontal="center" vertical="center"/>
      <protection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187" fontId="11" fillId="0" borderId="23" xfId="63" applyFont="1" applyFill="1" applyBorder="1" applyAlignment="1" applyProtection="1">
      <alignment/>
      <protection/>
    </xf>
    <xf numFmtId="187" fontId="4" fillId="0" borderId="23" xfId="63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53" xfId="0" applyNumberFormat="1" applyFont="1" applyFill="1" applyBorder="1" applyAlignment="1" applyProtection="1">
      <alignment horizontal="center" vertical="center" wrapText="1"/>
      <protection/>
    </xf>
    <xf numFmtId="49" fontId="13" fillId="0" borderId="54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54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6" fillId="0" borderId="52" xfId="0" applyFont="1" applyFill="1" applyBorder="1" applyAlignment="1" applyProtection="1">
      <alignment horizontal="center" vertical="center" textRotation="90" wrapText="1"/>
      <protection/>
    </xf>
    <xf numFmtId="0" fontId="16" fillId="0" borderId="54" xfId="0" applyFont="1" applyFill="1" applyBorder="1" applyAlignment="1" applyProtection="1">
      <alignment horizontal="center" vertical="center" textRotation="90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left" vertical="center" wrapText="1"/>
      <protection/>
    </xf>
    <xf numFmtId="0" fontId="16" fillId="0" borderId="53" xfId="0" applyFont="1" applyFill="1" applyBorder="1" applyAlignment="1" applyProtection="1">
      <alignment horizontal="left" vertical="center" wrapText="1"/>
      <protection/>
    </xf>
    <xf numFmtId="0" fontId="16" fillId="0" borderId="54" xfId="0" applyFont="1" applyFill="1" applyBorder="1" applyAlignment="1" applyProtection="1">
      <alignment horizontal="left" vertical="center" wrapText="1"/>
      <protection/>
    </xf>
    <xf numFmtId="0" fontId="16" fillId="0" borderId="55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 shrinkToFit="1"/>
      <protection/>
    </xf>
    <xf numFmtId="0" fontId="15" fillId="0" borderId="25" xfId="0" applyFont="1" applyFill="1" applyBorder="1" applyAlignment="1" applyProtection="1">
      <alignment horizontal="left" vertical="center" wrapText="1" shrinkToFit="1"/>
      <protection/>
    </xf>
    <xf numFmtId="0" fontId="15" fillId="0" borderId="51" xfId="0" applyFont="1" applyFill="1" applyBorder="1" applyAlignment="1" applyProtection="1">
      <alignment horizontal="left" vertical="center" wrapText="1" shrinkToFit="1"/>
      <protection/>
    </xf>
    <xf numFmtId="0" fontId="14" fillId="0" borderId="26" xfId="0" applyNumberFormat="1" applyFont="1" applyBorder="1" applyAlignment="1" applyProtection="1">
      <alignment horizontal="center" vertical="justify"/>
      <protection/>
    </xf>
    <xf numFmtId="0" fontId="14" fillId="0" borderId="21" xfId="0" applyNumberFormat="1" applyFont="1" applyBorder="1" applyAlignment="1" applyProtection="1">
      <alignment horizontal="center" vertical="justify"/>
      <protection/>
    </xf>
    <xf numFmtId="0" fontId="14" fillId="0" borderId="27" xfId="0" applyNumberFormat="1" applyFont="1" applyBorder="1" applyAlignment="1" applyProtection="1">
      <alignment horizontal="center" vertical="justify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0" fontId="21" fillId="0" borderId="57" xfId="0" applyNumberFormat="1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 applyProtection="1">
      <alignment horizontal="left" vertical="center" wrapText="1"/>
      <protection/>
    </xf>
    <xf numFmtId="0" fontId="15" fillId="0" borderId="59" xfId="0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Border="1" applyAlignment="1" applyProtection="1">
      <alignment horizontal="center" vertical="center"/>
      <protection/>
    </xf>
    <xf numFmtId="0" fontId="15" fillId="0" borderId="30" xfId="0" applyNumberFormat="1" applyFont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11" fontId="8" fillId="0" borderId="0" xfId="0" applyNumberFormat="1" applyFont="1" applyFill="1" applyBorder="1" applyAlignment="1" applyProtection="1">
      <alignment horizontal="center" wrapText="1"/>
      <protection/>
    </xf>
    <xf numFmtId="11" fontId="19" fillId="0" borderId="0" xfId="0" applyNumberFormat="1" applyFont="1" applyFill="1" applyBorder="1" applyAlignment="1" applyProtection="1">
      <alignment horizontal="center" wrapText="1"/>
      <protection/>
    </xf>
    <xf numFmtId="0" fontId="15" fillId="0" borderId="66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23" xfId="0" applyFont="1" applyFill="1" applyBorder="1" applyAlignment="1" applyProtection="1">
      <alignment vertical="top"/>
      <protection/>
    </xf>
    <xf numFmtId="49" fontId="31" fillId="0" borderId="23" xfId="0" applyNumberFormat="1" applyFont="1" applyFill="1" applyBorder="1" applyAlignment="1" applyProtection="1">
      <alignment horizontal="right" vertical="justify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53" xfId="0" applyNumberFormat="1" applyFont="1" applyFill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left" vertical="justify"/>
      <protection/>
    </xf>
    <xf numFmtId="0" fontId="8" fillId="0" borderId="21" xfId="0" applyNumberFormat="1" applyFont="1" applyFill="1" applyBorder="1" applyAlignment="1" applyProtection="1">
      <alignment horizontal="left" vertical="justify"/>
      <protection/>
    </xf>
    <xf numFmtId="0" fontId="8" fillId="0" borderId="27" xfId="0" applyNumberFormat="1" applyFont="1" applyFill="1" applyBorder="1" applyAlignment="1" applyProtection="1">
      <alignment horizontal="left" vertical="justify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textRotation="90" wrapText="1"/>
      <protection/>
    </xf>
    <xf numFmtId="0" fontId="7" fillId="0" borderId="52" xfId="0" applyFont="1" applyFill="1" applyBorder="1" applyAlignment="1" applyProtection="1">
      <alignment horizontal="left" vertical="center" textRotation="90" wrapText="1"/>
      <protection/>
    </xf>
    <xf numFmtId="0" fontId="7" fillId="0" borderId="11" xfId="0" applyFont="1" applyFill="1" applyBorder="1" applyAlignment="1" applyProtection="1">
      <alignment horizontal="left" vertical="center" textRotation="90" wrapText="1"/>
      <protection/>
    </xf>
    <xf numFmtId="0" fontId="7" fillId="0" borderId="33" xfId="0" applyFont="1" applyFill="1" applyBorder="1" applyAlignment="1" applyProtection="1">
      <alignment horizontal="left" vertical="center" textRotation="90" wrapText="1"/>
      <protection/>
    </xf>
    <xf numFmtId="0" fontId="7" fillId="0" borderId="62" xfId="0" applyFont="1" applyFill="1" applyBorder="1" applyAlignment="1" applyProtection="1">
      <alignment horizontal="left" vertical="center" textRotation="90" wrapText="1"/>
      <protection/>
    </xf>
    <xf numFmtId="0" fontId="7" fillId="0" borderId="54" xfId="0" applyFont="1" applyFill="1" applyBorder="1" applyAlignment="1" applyProtection="1">
      <alignment horizontal="left" vertical="center" textRotation="90" wrapText="1"/>
      <protection/>
    </xf>
    <xf numFmtId="0" fontId="7" fillId="0" borderId="55" xfId="0" applyFont="1" applyFill="1" applyBorder="1" applyAlignment="1" applyProtection="1">
      <alignment horizontal="left" vertical="center" textRotation="90" wrapText="1"/>
      <protection/>
    </xf>
    <xf numFmtId="49" fontId="11" fillId="0" borderId="26" xfId="0" applyNumberFormat="1" applyFont="1" applyFill="1" applyBorder="1" applyAlignment="1" applyProtection="1">
      <alignment horizontal="center" vertical="justify"/>
      <protection/>
    </xf>
    <xf numFmtId="49" fontId="11" fillId="0" borderId="21" xfId="0" applyNumberFormat="1" applyFont="1" applyFill="1" applyBorder="1" applyAlignment="1" applyProtection="1">
      <alignment horizontal="center" vertical="justify"/>
      <protection/>
    </xf>
    <xf numFmtId="49" fontId="11" fillId="0" borderId="27" xfId="0" applyNumberFormat="1" applyFont="1" applyFill="1" applyBorder="1" applyAlignment="1" applyProtection="1">
      <alignment horizontal="center" vertical="justify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13" fillId="0" borderId="24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vertical="center" textRotation="90"/>
      <protection/>
    </xf>
    <xf numFmtId="49" fontId="11" fillId="0" borderId="0" xfId="0" applyNumberFormat="1" applyFont="1" applyFill="1" applyBorder="1" applyAlignment="1" applyProtection="1">
      <alignment horizontal="center" vertical="justify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40" fillId="0" borderId="15" xfId="0" applyFont="1" applyFill="1" applyBorder="1" applyAlignment="1">
      <alignment horizontal="center" wrapText="1"/>
    </xf>
    <xf numFmtId="0" fontId="6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187" fontId="4" fillId="0" borderId="23" xfId="63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 applyProtection="1">
      <alignment horizontal="center" vertical="center"/>
      <protection/>
    </xf>
    <xf numFmtId="0" fontId="15" fillId="0" borderId="51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wrapText="1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top" wrapText="1"/>
      <protection/>
    </xf>
    <xf numFmtId="0" fontId="40" fillId="0" borderId="2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horizontal="left" vertical="top" wrapText="1"/>
      <protection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 applyProtection="1">
      <alignment horizontal="center" vertical="justify" wrapText="1"/>
      <protection/>
    </xf>
    <xf numFmtId="49" fontId="8" fillId="0" borderId="11" xfId="0" applyNumberFormat="1" applyFont="1" applyFill="1" applyBorder="1" applyAlignment="1" applyProtection="1">
      <alignment horizontal="center" vertical="justify" wrapText="1"/>
      <protection/>
    </xf>
    <xf numFmtId="49" fontId="8" fillId="0" borderId="53" xfId="0" applyNumberFormat="1" applyFont="1" applyFill="1" applyBorder="1" applyAlignment="1" applyProtection="1">
      <alignment horizontal="center" vertical="justify" wrapText="1"/>
      <protection/>
    </xf>
    <xf numFmtId="49" fontId="8" fillId="0" borderId="54" xfId="0" applyNumberFormat="1" applyFont="1" applyFill="1" applyBorder="1" applyAlignment="1" applyProtection="1">
      <alignment horizontal="center" vertical="justify" wrapText="1"/>
      <protection/>
    </xf>
    <xf numFmtId="49" fontId="8" fillId="0" borderId="19" xfId="0" applyNumberFormat="1" applyFont="1" applyFill="1" applyBorder="1" applyAlignment="1" applyProtection="1">
      <alignment horizontal="center" vertical="justify" wrapText="1"/>
      <protection/>
    </xf>
    <xf numFmtId="49" fontId="8" fillId="0" borderId="55" xfId="0" applyNumberFormat="1" applyFont="1" applyFill="1" applyBorder="1" applyAlignment="1" applyProtection="1">
      <alignment horizontal="center" vertical="justify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49" fontId="94" fillId="0" borderId="0" xfId="0" applyNumberFormat="1" applyFont="1" applyFill="1" applyBorder="1" applyAlignment="1" applyProtection="1">
      <alignment horizontal="right" vertical="justify"/>
      <protection/>
    </xf>
    <xf numFmtId="49" fontId="22" fillId="0" borderId="0" xfId="0" applyNumberFormat="1" applyFont="1" applyFill="1" applyBorder="1" applyAlignment="1" applyProtection="1">
      <alignment horizontal="left" vertical="justify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49" fontId="31" fillId="0" borderId="23" xfId="0" applyNumberFormat="1" applyFont="1" applyFill="1" applyBorder="1" applyAlignment="1" applyProtection="1">
      <alignment horizontal="left" vertical="justify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28" xfId="0" applyFont="1" applyFill="1" applyBorder="1" applyAlignment="1" applyProtection="1">
      <alignment horizontal="left"/>
      <protection/>
    </xf>
    <xf numFmtId="0" fontId="15" fillId="0" borderId="26" xfId="0" applyFont="1" applyFill="1" applyBorder="1" applyAlignment="1" applyProtection="1">
      <alignment horizontal="center" wrapText="1"/>
      <protection/>
    </xf>
    <xf numFmtId="0" fontId="15" fillId="0" borderId="27" xfId="0" applyFont="1" applyFill="1" applyBorder="1" applyAlignment="1" applyProtection="1">
      <alignment horizontal="center" wrapText="1"/>
      <protection/>
    </xf>
    <xf numFmtId="0" fontId="15" fillId="0" borderId="52" xfId="0" applyFont="1" applyFill="1" applyBorder="1" applyAlignment="1" applyProtection="1">
      <alignment horizontal="left" vertical="top" wrapText="1"/>
      <protection/>
    </xf>
    <xf numFmtId="0" fontId="15" fillId="0" borderId="53" xfId="0" applyFont="1" applyFill="1" applyBorder="1" applyAlignment="1" applyProtection="1">
      <alignment horizontal="left" vertical="top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center" wrapText="1"/>
      <protection/>
    </xf>
    <xf numFmtId="0" fontId="15" fillId="0" borderId="26" xfId="0" applyFont="1" applyFill="1" applyBorder="1" applyAlignment="1" applyProtection="1">
      <alignment horizontal="left"/>
      <protection/>
    </xf>
    <xf numFmtId="0" fontId="48" fillId="0" borderId="21" xfId="0" applyFont="1" applyFill="1" applyBorder="1" applyAlignment="1">
      <alignment horizontal="left"/>
    </xf>
    <xf numFmtId="0" fontId="48" fillId="0" borderId="27" xfId="0" applyFont="1" applyFill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right" vertical="justify"/>
      <protection/>
    </xf>
    <xf numFmtId="0" fontId="95" fillId="0" borderId="60" xfId="0" applyNumberFormat="1" applyFont="1" applyFill="1" applyBorder="1" applyAlignment="1" applyProtection="1">
      <alignment horizontal="center" vertical="center"/>
      <protection/>
    </xf>
    <xf numFmtId="0" fontId="95" fillId="0" borderId="61" xfId="0" applyNumberFormat="1" applyFont="1" applyFill="1" applyBorder="1" applyAlignment="1" applyProtection="1">
      <alignment horizontal="center" vertical="center"/>
      <protection/>
    </xf>
    <xf numFmtId="0" fontId="95" fillId="0" borderId="59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>
      <alignment horizontal="left" wrapText="1"/>
      <protection/>
    </xf>
    <xf numFmtId="0" fontId="21" fillId="0" borderId="21" xfId="0" applyFont="1" applyFill="1" applyBorder="1" applyAlignment="1" applyProtection="1">
      <alignment horizontal="left" wrapText="1"/>
      <protection/>
    </xf>
    <xf numFmtId="0" fontId="21" fillId="0" borderId="27" xfId="0" applyFont="1" applyFill="1" applyBorder="1" applyAlignment="1" applyProtection="1">
      <alignment horizontal="left" wrapText="1"/>
      <protection/>
    </xf>
    <xf numFmtId="0" fontId="15" fillId="0" borderId="24" xfId="0" applyFont="1" applyFill="1" applyBorder="1" applyAlignment="1" applyProtection="1">
      <alignment horizontal="lef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0" fontId="21" fillId="0" borderId="51" xfId="0" applyFont="1" applyFill="1" applyBorder="1" applyAlignment="1" applyProtection="1">
      <alignment horizontal="left" vertic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51" xfId="0" applyFont="1" applyFill="1" applyBorder="1" applyAlignment="1" applyProtection="1">
      <alignment horizontal="left" vertical="center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30" fillId="0" borderId="0" xfId="0" applyFont="1" applyFill="1" applyBorder="1" applyAlignment="1" applyProtection="1">
      <alignment vertical="top"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textRotation="90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center" vertical="center"/>
      <protection/>
    </xf>
    <xf numFmtId="0" fontId="54" fillId="0" borderId="26" xfId="0" applyFont="1" applyBorder="1" applyAlignment="1" applyProtection="1">
      <alignment horizontal="left" vertical="center"/>
      <protection/>
    </xf>
    <xf numFmtId="0" fontId="54" fillId="0" borderId="21" xfId="0" applyFont="1" applyBorder="1" applyAlignment="1" applyProtection="1">
      <alignment horizontal="left" vertical="center"/>
      <protection/>
    </xf>
    <xf numFmtId="0" fontId="54" fillId="0" borderId="27" xfId="0" applyFont="1" applyBorder="1" applyAlignment="1" applyProtection="1">
      <alignment horizontal="left" vertical="center"/>
      <protection/>
    </xf>
    <xf numFmtId="0" fontId="54" fillId="0" borderId="26" xfId="0" applyNumberFormat="1" applyFont="1" applyBorder="1" applyAlignment="1" applyProtection="1">
      <alignment horizontal="center" vertical="center"/>
      <protection/>
    </xf>
    <xf numFmtId="0" fontId="54" fillId="0" borderId="27" xfId="0" applyNumberFormat="1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96" fillId="0" borderId="11" xfId="0" applyNumberFormat="1" applyFont="1" applyFill="1" applyBorder="1" applyAlignment="1" applyProtection="1">
      <alignment horizontal="center" vertical="center"/>
      <protection/>
    </xf>
    <xf numFmtId="0" fontId="9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44" fillId="0" borderId="0" xfId="55" applyFont="1" applyFill="1" applyAlignment="1">
      <alignment horizontal="center" vertical="center"/>
      <protection/>
    </xf>
    <xf numFmtId="0" fontId="46" fillId="0" borderId="0" xfId="55" applyFont="1" applyFill="1" applyAlignment="1">
      <alignment horizontal="left"/>
      <protection/>
    </xf>
    <xf numFmtId="0" fontId="0" fillId="0" borderId="0" xfId="55" applyFont="1" applyFill="1" applyAlignment="1">
      <alignment horizontal="left"/>
      <protection/>
    </xf>
    <xf numFmtId="0" fontId="46" fillId="0" borderId="0" xfId="55" applyFont="1" applyFill="1" applyAlignment="1">
      <alignment horizontal="left" wrapText="1"/>
      <protection/>
    </xf>
    <xf numFmtId="0" fontId="51" fillId="0" borderId="26" xfId="0" applyFont="1" applyFill="1" applyBorder="1" applyAlignment="1">
      <alignment horizontal="right"/>
    </xf>
    <xf numFmtId="0" fontId="51" fillId="0" borderId="27" xfId="0" applyFont="1" applyFill="1" applyBorder="1" applyAlignment="1">
      <alignment horizontal="right"/>
    </xf>
    <xf numFmtId="0" fontId="45" fillId="0" borderId="11" xfId="55" applyFont="1" applyFill="1" applyBorder="1" applyAlignment="1">
      <alignment horizontal="center"/>
      <protection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Навчальний план магістра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238125</xdr:rowOff>
    </xdr:from>
    <xdr:to>
      <xdr:col>5</xdr:col>
      <xdr:colOff>514350</xdr:colOff>
      <xdr:row>2</xdr:row>
      <xdr:rowOff>476250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238125</xdr:rowOff>
    </xdr:from>
    <xdr:to>
      <xdr:col>5</xdr:col>
      <xdr:colOff>514350</xdr:colOff>
      <xdr:row>2</xdr:row>
      <xdr:rowOff>476250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tabSelected="1" view="pageBreakPreview" zoomScale="50" zoomScaleNormal="50" zoomScaleSheetLayoutView="50" zoomScalePageLayoutView="0" workbookViewId="0" topLeftCell="A1">
      <selection activeCell="BP50" sqref="BP50"/>
    </sheetView>
  </sheetViews>
  <sheetFormatPr defaultColWidth="10.125" defaultRowHeight="12.75"/>
  <cols>
    <col min="1" max="1" width="3.375" style="52" customWidth="1"/>
    <col min="2" max="2" width="4.375" style="52" customWidth="1"/>
    <col min="3" max="3" width="2.25390625" style="52" customWidth="1"/>
    <col min="4" max="5" width="4.375" style="52" customWidth="1"/>
    <col min="6" max="6" width="7.375" style="52" customWidth="1"/>
    <col min="7" max="8" width="4.375" style="52" customWidth="1"/>
    <col min="9" max="9" width="5.00390625" style="52" customWidth="1"/>
    <col min="10" max="11" width="4.375" style="52" customWidth="1"/>
    <col min="12" max="12" width="4.875" style="52" customWidth="1"/>
    <col min="13" max="13" width="5.75390625" style="53" customWidth="1"/>
    <col min="14" max="14" width="6.25390625" style="53" customWidth="1"/>
    <col min="15" max="16" width="4.375" style="54" customWidth="1"/>
    <col min="17" max="19" width="4.375" style="55" customWidth="1"/>
    <col min="20" max="20" width="7.75390625" style="55" customWidth="1"/>
    <col min="21" max="27" width="4.375" style="55" customWidth="1"/>
    <col min="28" max="29" width="4.375" style="262" customWidth="1"/>
    <col min="30" max="30" width="7.00390625" style="262" customWidth="1"/>
    <col min="31" max="31" width="4.375" style="262" customWidth="1"/>
    <col min="32" max="32" width="5.75390625" style="52" customWidth="1"/>
    <col min="33" max="38" width="4.375" style="52" customWidth="1"/>
    <col min="39" max="39" width="9.00390625" style="52" customWidth="1"/>
    <col min="40" max="40" width="1.00390625" style="52" hidden="1" customWidth="1"/>
    <col min="41" max="41" width="10.00390625" style="52" customWidth="1"/>
    <col min="42" max="52" width="4.375" style="52" customWidth="1"/>
    <col min="53" max="54" width="4.75390625" style="52" customWidth="1"/>
    <col min="55" max="55" width="5.375" style="52" customWidth="1"/>
    <col min="56" max="56" width="4.375" style="52" customWidth="1"/>
    <col min="57" max="57" width="5.00390625" style="52" customWidth="1"/>
    <col min="58" max="58" width="6.125" style="52" customWidth="1"/>
    <col min="59" max="59" width="6.00390625" style="52" customWidth="1"/>
    <col min="60" max="61" width="5.00390625" style="52" customWidth="1"/>
    <col min="62" max="16384" width="10.125" style="52" customWidth="1"/>
  </cols>
  <sheetData>
    <row r="1" spans="21:61" ht="29.25" customHeight="1">
      <c r="U1" s="483" t="s">
        <v>117</v>
      </c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BC1" s="56"/>
      <c r="BD1" s="57"/>
      <c r="BE1" s="57"/>
      <c r="BF1" s="57"/>
      <c r="BG1" s="57"/>
      <c r="BH1" s="57"/>
      <c r="BI1" s="57"/>
    </row>
    <row r="2" spans="1:61" s="58" customFormat="1" ht="31.5" customHeight="1">
      <c r="A2" s="485" t="s">
        <v>101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57"/>
      <c r="BF2" s="57"/>
      <c r="BG2" s="57"/>
      <c r="BH2" s="57"/>
      <c r="BI2" s="57"/>
    </row>
    <row r="3" spans="1:61" ht="43.5" customHeight="1">
      <c r="A3" s="496" t="s">
        <v>67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59"/>
      <c r="BD3" s="60"/>
      <c r="BE3" s="60"/>
      <c r="BF3" s="60"/>
      <c r="BG3" s="60"/>
      <c r="BH3" s="60"/>
      <c r="BI3" s="60"/>
    </row>
    <row r="4" spans="2:61" ht="22.5" customHeight="1">
      <c r="B4" s="61" t="s">
        <v>62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/>
      <c r="R4" s="64"/>
      <c r="S4" s="64"/>
      <c r="T4" s="64"/>
      <c r="U4" s="64"/>
      <c r="V4" s="64"/>
      <c r="W4" s="64"/>
      <c r="X4" s="64"/>
      <c r="Y4" s="486" t="s">
        <v>205</v>
      </c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65"/>
      <c r="AP4" s="65"/>
      <c r="AV4" s="484"/>
      <c r="AW4" s="484"/>
      <c r="AX4" s="484"/>
      <c r="AY4" s="484"/>
      <c r="AZ4" s="484"/>
      <c r="BA4" s="484"/>
      <c r="BB4" s="484"/>
      <c r="BC4" s="650" t="s">
        <v>146</v>
      </c>
      <c r="BD4" s="650"/>
      <c r="BE4" s="650"/>
      <c r="BF4" s="650"/>
      <c r="BG4" s="650"/>
      <c r="BH4" s="650"/>
      <c r="BI4" s="650"/>
    </row>
    <row r="5" spans="1:61" ht="26.25" customHeight="1">
      <c r="A5" s="67"/>
      <c r="B5" s="643" t="s">
        <v>164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9"/>
      <c r="P5" s="520" t="s">
        <v>0</v>
      </c>
      <c r="Q5" s="520"/>
      <c r="R5" s="520"/>
      <c r="S5" s="520"/>
      <c r="T5" s="520"/>
      <c r="U5" s="512" t="s">
        <v>63</v>
      </c>
      <c r="V5" s="512"/>
      <c r="W5" s="512"/>
      <c r="X5" s="512"/>
      <c r="Y5" s="512"/>
      <c r="Z5" s="512"/>
      <c r="AA5" s="512"/>
      <c r="AB5" s="512"/>
      <c r="AC5" s="70" t="s">
        <v>1</v>
      </c>
      <c r="AD5" s="70"/>
      <c r="AE5" s="70"/>
      <c r="AF5" s="70"/>
      <c r="AG5" s="70"/>
      <c r="AH5" s="491" t="s">
        <v>143</v>
      </c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657" t="s">
        <v>2</v>
      </c>
      <c r="AV5" s="657"/>
      <c r="AW5" s="657"/>
      <c r="AX5" s="657"/>
      <c r="AY5" s="657"/>
      <c r="AZ5" s="657"/>
      <c r="BA5" s="657"/>
      <c r="BB5" s="657"/>
      <c r="BC5" s="651" t="s">
        <v>147</v>
      </c>
      <c r="BD5" s="651"/>
      <c r="BE5" s="651"/>
      <c r="BF5" s="651"/>
      <c r="BG5" s="651"/>
      <c r="BH5" s="651"/>
      <c r="BI5" s="651"/>
    </row>
    <row r="6" spans="1:61" ht="15" customHeight="1">
      <c r="A6" s="67"/>
      <c r="B6" s="71"/>
      <c r="C6" s="69"/>
      <c r="D6" s="69"/>
      <c r="E6" s="69"/>
      <c r="F6" s="69"/>
      <c r="G6" s="69"/>
      <c r="I6" s="69"/>
      <c r="J6" s="69"/>
      <c r="K6" s="69"/>
      <c r="L6" s="69"/>
      <c r="M6" s="69"/>
      <c r="N6" s="69"/>
      <c r="O6" s="69"/>
      <c r="P6" s="69"/>
      <c r="Q6" s="1"/>
      <c r="R6" s="1"/>
      <c r="S6" s="506" t="s">
        <v>84</v>
      </c>
      <c r="T6" s="507"/>
      <c r="U6" s="507"/>
      <c r="V6" s="507"/>
      <c r="W6" s="507"/>
      <c r="X6" s="507"/>
      <c r="Y6" s="507"/>
      <c r="Z6" s="507"/>
      <c r="AA6" s="507"/>
      <c r="AB6" s="507"/>
      <c r="AC6" s="1"/>
      <c r="AD6" s="72"/>
      <c r="AE6" s="70"/>
      <c r="AF6" s="70"/>
      <c r="AG6" s="70"/>
      <c r="AH6" s="508" t="s">
        <v>3</v>
      </c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73"/>
      <c r="AV6" s="66"/>
      <c r="AW6" s="66"/>
      <c r="AX6" s="66"/>
      <c r="AY6" s="66"/>
      <c r="AZ6" s="66"/>
      <c r="BA6" s="66"/>
      <c r="BB6" s="66"/>
      <c r="BC6" s="652" t="s">
        <v>148</v>
      </c>
      <c r="BD6" s="652"/>
      <c r="BE6" s="652"/>
      <c r="BF6" s="652"/>
      <c r="BG6" s="652"/>
      <c r="BH6" s="652"/>
      <c r="BI6" s="652"/>
    </row>
    <row r="7" spans="2:61" ht="20.2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68"/>
      <c r="N7" s="68"/>
      <c r="O7" s="75"/>
      <c r="P7" s="520" t="s">
        <v>61</v>
      </c>
      <c r="Q7" s="520"/>
      <c r="R7" s="520"/>
      <c r="S7" s="520"/>
      <c r="T7" s="520"/>
      <c r="U7" s="520"/>
      <c r="V7" s="520"/>
      <c r="W7" s="520"/>
      <c r="X7" s="512" t="s">
        <v>144</v>
      </c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658" t="s">
        <v>4</v>
      </c>
      <c r="AV7" s="658"/>
      <c r="AW7" s="658"/>
      <c r="AX7" s="658"/>
      <c r="AY7" s="658"/>
      <c r="AZ7" s="658"/>
      <c r="BA7" s="658"/>
      <c r="BB7" s="73"/>
      <c r="BC7" s="653" t="s">
        <v>201</v>
      </c>
      <c r="BD7" s="654"/>
      <c r="BE7" s="654"/>
      <c r="BF7" s="654"/>
      <c r="BG7" s="654"/>
      <c r="BH7" s="654"/>
      <c r="BI7" s="654"/>
    </row>
    <row r="8" spans="2:61" ht="20.25" customHeight="1">
      <c r="B8" s="633" t="s">
        <v>5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8"/>
      <c r="N8" s="68"/>
      <c r="O8" s="75"/>
      <c r="P8" s="76"/>
      <c r="Q8" s="1"/>
      <c r="R8" s="1"/>
      <c r="S8" s="1"/>
      <c r="T8" s="1"/>
      <c r="U8" s="1"/>
      <c r="V8" s="1"/>
      <c r="W8" s="1"/>
      <c r="X8" s="513" t="s">
        <v>88</v>
      </c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73"/>
      <c r="AV8" s="77"/>
      <c r="AW8" s="77"/>
      <c r="AX8" s="77"/>
      <c r="AY8" s="77"/>
      <c r="AZ8" s="77"/>
      <c r="BA8" s="77"/>
      <c r="BB8" s="73"/>
      <c r="BC8" s="655" t="s">
        <v>202</v>
      </c>
      <c r="BD8" s="656"/>
      <c r="BE8" s="656"/>
      <c r="BF8" s="656"/>
      <c r="BG8" s="656"/>
      <c r="BH8" s="656"/>
      <c r="BI8" s="656"/>
    </row>
    <row r="9" spans="2:61" ht="27.75" customHeight="1">
      <c r="B9" s="72" t="s">
        <v>204</v>
      </c>
      <c r="C9" s="285"/>
      <c r="D9" s="285"/>
      <c r="E9" s="285"/>
      <c r="F9" s="285"/>
      <c r="G9" s="285"/>
      <c r="H9" s="285"/>
      <c r="I9" s="286"/>
      <c r="J9" s="286"/>
      <c r="M9" s="79"/>
      <c r="N9" s="79"/>
      <c r="O9" s="79"/>
      <c r="P9" s="287"/>
      <c r="Q9" s="287"/>
      <c r="R9" s="287"/>
      <c r="S9" s="287"/>
      <c r="T9" s="287"/>
      <c r="U9" s="287"/>
      <c r="V9" s="287"/>
      <c r="W9" s="287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619" t="s">
        <v>6</v>
      </c>
      <c r="AV9" s="619"/>
      <c r="AW9" s="619"/>
      <c r="AX9" s="619"/>
      <c r="AY9" s="619"/>
      <c r="AZ9" s="619"/>
      <c r="BA9" s="619"/>
      <c r="BB9" s="619"/>
      <c r="BC9" s="630" t="s">
        <v>193</v>
      </c>
      <c r="BD9" s="631"/>
      <c r="BE9" s="631"/>
      <c r="BF9" s="631"/>
      <c r="BG9" s="631"/>
      <c r="BH9" s="631"/>
      <c r="BI9" s="631"/>
    </row>
    <row r="10" spans="11:61" ht="43.5" customHeight="1">
      <c r="K10" s="78"/>
      <c r="L10" s="78"/>
      <c r="M10" s="78"/>
      <c r="N10" s="80"/>
      <c r="O10" s="81"/>
      <c r="P10" s="616" t="s">
        <v>203</v>
      </c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82"/>
      <c r="AV10" s="633" t="s">
        <v>8</v>
      </c>
      <c r="AW10" s="633"/>
      <c r="AX10" s="633"/>
      <c r="AY10" s="633"/>
      <c r="AZ10" s="633"/>
      <c r="BA10" s="633"/>
      <c r="BB10" s="633"/>
      <c r="BC10" s="632" t="s">
        <v>64</v>
      </c>
      <c r="BD10" s="632"/>
      <c r="BE10" s="632"/>
      <c r="BF10" s="632"/>
      <c r="BG10" s="632"/>
      <c r="BH10" s="632"/>
      <c r="BI10" s="632"/>
    </row>
    <row r="11" spans="2:61" s="83" customFormat="1" ht="17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7"/>
      <c r="P11" s="87"/>
      <c r="Q11" s="42"/>
      <c r="R11" s="42"/>
      <c r="S11" s="42"/>
      <c r="T11" s="42"/>
      <c r="U11" s="43"/>
      <c r="V11" s="43"/>
      <c r="W11" s="43"/>
      <c r="X11" s="515" t="s">
        <v>89</v>
      </c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88"/>
      <c r="AV11" s="88"/>
      <c r="AW11" s="89"/>
      <c r="AX11" s="88"/>
      <c r="AY11" s="88"/>
      <c r="AZ11" s="88"/>
      <c r="BA11" s="88"/>
      <c r="BB11" s="90"/>
      <c r="BC11" s="634" t="s">
        <v>86</v>
      </c>
      <c r="BD11" s="634"/>
      <c r="BE11" s="634"/>
      <c r="BF11" s="634"/>
      <c r="BG11" s="634"/>
      <c r="BH11" s="634"/>
      <c r="BI11" s="634"/>
    </row>
    <row r="12" spans="2:61" ht="17.25" customHeight="1">
      <c r="B12" s="9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0"/>
      <c r="O12" s="81"/>
      <c r="P12" s="81"/>
      <c r="Q12" s="635" t="s">
        <v>7</v>
      </c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17" t="s">
        <v>9</v>
      </c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49"/>
      <c r="AR12" s="49"/>
      <c r="AS12" s="49"/>
      <c r="AT12" s="49"/>
      <c r="AU12" s="73"/>
      <c r="AV12" s="73"/>
      <c r="AW12" s="92"/>
      <c r="AX12" s="73"/>
      <c r="AY12" s="73"/>
      <c r="AZ12" s="73"/>
      <c r="BA12" s="73"/>
      <c r="BB12" s="93"/>
      <c r="BC12" s="94"/>
      <c r="BD12" s="94"/>
      <c r="BE12" s="94"/>
      <c r="BF12" s="94"/>
      <c r="BG12" s="94"/>
      <c r="BH12" s="94"/>
      <c r="BI12" s="94"/>
    </row>
    <row r="13" spans="2:61" ht="12" customHeight="1">
      <c r="B13" s="9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0"/>
      <c r="O13" s="81"/>
      <c r="P13" s="81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510" t="s">
        <v>10</v>
      </c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96"/>
      <c r="AR13" s="96"/>
      <c r="AS13" s="96"/>
      <c r="AT13" s="96"/>
      <c r="AW13" s="97"/>
      <c r="BB13" s="74"/>
      <c r="BC13" s="98"/>
      <c r="BD13" s="98"/>
      <c r="BE13" s="98"/>
      <c r="BF13" s="98"/>
      <c r="BG13" s="98"/>
      <c r="BH13" s="98"/>
      <c r="BI13" s="98"/>
    </row>
    <row r="14" spans="2:61" ht="30" customHeight="1">
      <c r="B14" s="91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0"/>
      <c r="O14" s="81"/>
      <c r="P14" s="81"/>
      <c r="Q14" s="664" t="s">
        <v>11</v>
      </c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99" t="s">
        <v>145</v>
      </c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289"/>
      <c r="AR14" s="289"/>
      <c r="AS14" s="289"/>
      <c r="AT14" s="289"/>
      <c r="AU14" s="290"/>
      <c r="AV14" s="290"/>
      <c r="AW14" s="97"/>
      <c r="BB14" s="74"/>
      <c r="BC14" s="98"/>
      <c r="BD14" s="98"/>
      <c r="BE14" s="98"/>
      <c r="BF14" s="98"/>
      <c r="BG14" s="98"/>
      <c r="BH14" s="98"/>
      <c r="BI14" s="98"/>
    </row>
    <row r="15" spans="2:61" ht="20.25">
      <c r="B15" s="9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/>
      <c r="O15" s="81"/>
      <c r="P15" s="81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23" t="s">
        <v>165</v>
      </c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5"/>
      <c r="AQ15" s="96"/>
      <c r="AR15" s="96"/>
      <c r="AS15" s="96"/>
      <c r="AT15" s="96"/>
      <c r="AW15" s="97"/>
      <c r="BB15" s="74"/>
      <c r="BC15" s="98"/>
      <c r="BD15" s="98"/>
      <c r="BE15" s="98"/>
      <c r="BF15" s="98"/>
      <c r="BG15" s="98"/>
      <c r="BH15" s="98"/>
      <c r="BI15" s="98"/>
    </row>
    <row r="16" spans="1:49" ht="33" customHeight="1" thickBot="1">
      <c r="A16" s="521" t="s">
        <v>100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97"/>
    </row>
    <row r="17" spans="1:57" ht="18" customHeight="1">
      <c r="A17" s="102"/>
      <c r="B17" s="102"/>
      <c r="C17" s="661"/>
      <c r="D17" s="626" t="s">
        <v>24</v>
      </c>
      <c r="E17" s="492" t="s">
        <v>50</v>
      </c>
      <c r="F17" s="493"/>
      <c r="G17" s="493"/>
      <c r="H17" s="493"/>
      <c r="I17" s="494" t="s">
        <v>51</v>
      </c>
      <c r="J17" s="494"/>
      <c r="K17" s="494"/>
      <c r="L17" s="494"/>
      <c r="M17" s="494"/>
      <c r="N17" s="495" t="s">
        <v>52</v>
      </c>
      <c r="O17" s="495"/>
      <c r="P17" s="495"/>
      <c r="Q17" s="495"/>
      <c r="R17" s="495"/>
      <c r="S17" s="495" t="s">
        <v>53</v>
      </c>
      <c r="T17" s="495"/>
      <c r="U17" s="495"/>
      <c r="V17" s="495"/>
      <c r="W17" s="498" t="s">
        <v>54</v>
      </c>
      <c r="X17" s="498"/>
      <c r="Y17" s="498"/>
      <c r="Z17" s="498"/>
      <c r="AA17" s="498"/>
      <c r="AB17" s="498" t="s">
        <v>55</v>
      </c>
      <c r="AC17" s="498"/>
      <c r="AD17" s="498"/>
      <c r="AE17" s="498"/>
      <c r="AF17" s="498" t="s">
        <v>56</v>
      </c>
      <c r="AG17" s="498"/>
      <c r="AH17" s="498"/>
      <c r="AI17" s="498"/>
      <c r="AJ17" s="498" t="s">
        <v>57</v>
      </c>
      <c r="AK17" s="498"/>
      <c r="AL17" s="498"/>
      <c r="AM17" s="517" t="s">
        <v>113</v>
      </c>
      <c r="AN17" s="518"/>
      <c r="AO17" s="518"/>
      <c r="AP17" s="518"/>
      <c r="AQ17" s="518"/>
      <c r="AR17" s="519"/>
      <c r="AS17" s="517" t="s">
        <v>58</v>
      </c>
      <c r="AT17" s="518"/>
      <c r="AU17" s="518"/>
      <c r="AV17" s="519"/>
      <c r="AW17" s="517" t="s">
        <v>59</v>
      </c>
      <c r="AX17" s="518"/>
      <c r="AY17" s="518"/>
      <c r="AZ17" s="519"/>
      <c r="BA17" s="517" t="s">
        <v>60</v>
      </c>
      <c r="BB17" s="518"/>
      <c r="BC17" s="518"/>
      <c r="BD17" s="518"/>
      <c r="BE17" s="622"/>
    </row>
    <row r="18" spans="1:57" ht="23.25" customHeight="1">
      <c r="A18" s="102"/>
      <c r="B18" s="102"/>
      <c r="C18" s="661"/>
      <c r="D18" s="627"/>
      <c r="E18" s="103">
        <v>1</v>
      </c>
      <c r="F18" s="2">
        <f aca="true" t="shared" si="0" ref="F18:BB18">E18+1</f>
        <v>2</v>
      </c>
      <c r="G18" s="2">
        <f t="shared" si="0"/>
        <v>3</v>
      </c>
      <c r="H18" s="2">
        <f t="shared" si="0"/>
        <v>4</v>
      </c>
      <c r="I18" s="2">
        <f t="shared" si="0"/>
        <v>5</v>
      </c>
      <c r="J18" s="2">
        <f t="shared" si="0"/>
        <v>6</v>
      </c>
      <c r="K18" s="2">
        <f t="shared" si="0"/>
        <v>7</v>
      </c>
      <c r="L18" s="2">
        <f t="shared" si="0"/>
        <v>8</v>
      </c>
      <c r="M18" s="2">
        <f t="shared" si="0"/>
        <v>9</v>
      </c>
      <c r="N18" s="2">
        <f t="shared" si="0"/>
        <v>10</v>
      </c>
      <c r="O18" s="2">
        <f t="shared" si="0"/>
        <v>11</v>
      </c>
      <c r="P18" s="2">
        <f t="shared" si="0"/>
        <v>12</v>
      </c>
      <c r="Q18" s="2">
        <f t="shared" si="0"/>
        <v>13</v>
      </c>
      <c r="R18" s="2">
        <f t="shared" si="0"/>
        <v>14</v>
      </c>
      <c r="S18" s="2">
        <f t="shared" si="0"/>
        <v>15</v>
      </c>
      <c r="T18" s="2">
        <f t="shared" si="0"/>
        <v>16</v>
      </c>
      <c r="U18" s="2">
        <f t="shared" si="0"/>
        <v>17</v>
      </c>
      <c r="V18" s="2">
        <f t="shared" si="0"/>
        <v>18</v>
      </c>
      <c r="W18" s="2">
        <f t="shared" si="0"/>
        <v>19</v>
      </c>
      <c r="X18" s="2">
        <f t="shared" si="0"/>
        <v>20</v>
      </c>
      <c r="Y18" s="2">
        <f t="shared" si="0"/>
        <v>21</v>
      </c>
      <c r="Z18" s="2">
        <f t="shared" si="0"/>
        <v>22</v>
      </c>
      <c r="AA18" s="2">
        <f t="shared" si="0"/>
        <v>23</v>
      </c>
      <c r="AB18" s="2">
        <f t="shared" si="0"/>
        <v>24</v>
      </c>
      <c r="AC18" s="2">
        <f t="shared" si="0"/>
        <v>25</v>
      </c>
      <c r="AD18" s="2">
        <f t="shared" si="0"/>
        <v>26</v>
      </c>
      <c r="AE18" s="2">
        <f t="shared" si="0"/>
        <v>27</v>
      </c>
      <c r="AF18" s="2">
        <f t="shared" si="0"/>
        <v>28</v>
      </c>
      <c r="AG18" s="2">
        <f t="shared" si="0"/>
        <v>29</v>
      </c>
      <c r="AH18" s="2">
        <f t="shared" si="0"/>
        <v>30</v>
      </c>
      <c r="AI18" s="2">
        <f t="shared" si="0"/>
        <v>31</v>
      </c>
      <c r="AJ18" s="2">
        <f t="shared" si="0"/>
        <v>32</v>
      </c>
      <c r="AK18" s="2">
        <f t="shared" si="0"/>
        <v>33</v>
      </c>
      <c r="AL18" s="2">
        <f>AK18+1</f>
        <v>34</v>
      </c>
      <c r="AM18" s="662">
        <f>AL18+1</f>
        <v>35</v>
      </c>
      <c r="AN18" s="663"/>
      <c r="AO18" s="2">
        <f>AM18+1</f>
        <v>36</v>
      </c>
      <c r="AP18" s="2">
        <f t="shared" si="0"/>
        <v>37</v>
      </c>
      <c r="AQ18" s="2">
        <f>AP18+1</f>
        <v>38</v>
      </c>
      <c r="AR18" s="2">
        <f t="shared" si="0"/>
        <v>39</v>
      </c>
      <c r="AS18" s="2">
        <f>AR18+1</f>
        <v>40</v>
      </c>
      <c r="AT18" s="2">
        <f t="shared" si="0"/>
        <v>41</v>
      </c>
      <c r="AU18" s="2">
        <f>AT18+1</f>
        <v>42</v>
      </c>
      <c r="AV18" s="2">
        <f t="shared" si="0"/>
        <v>43</v>
      </c>
      <c r="AW18" s="2">
        <f>AV18+1</f>
        <v>44</v>
      </c>
      <c r="AX18" s="2">
        <f t="shared" si="0"/>
        <v>45</v>
      </c>
      <c r="AY18" s="2">
        <f t="shared" si="0"/>
        <v>46</v>
      </c>
      <c r="AZ18" s="2">
        <f t="shared" si="0"/>
        <v>47</v>
      </c>
      <c r="BA18" s="2">
        <f>AZ18+1</f>
        <v>48</v>
      </c>
      <c r="BB18" s="2">
        <f t="shared" si="0"/>
        <v>49</v>
      </c>
      <c r="BC18" s="2">
        <f>BB18+1</f>
        <v>50</v>
      </c>
      <c r="BD18" s="2">
        <f>BC18+1</f>
        <v>51</v>
      </c>
      <c r="BE18" s="104">
        <f>BD18+1</f>
        <v>52</v>
      </c>
    </row>
    <row r="19" spans="1:57" ht="28.5" customHeight="1">
      <c r="A19" s="102"/>
      <c r="B19" s="102"/>
      <c r="C19" s="105"/>
      <c r="D19" s="106" t="s">
        <v>12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 t="s">
        <v>13</v>
      </c>
      <c r="X19" s="266" t="s">
        <v>13</v>
      </c>
      <c r="Y19" s="266" t="s">
        <v>14</v>
      </c>
      <c r="Z19" s="266" t="s">
        <v>14</v>
      </c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 t="s">
        <v>13</v>
      </c>
      <c r="AU19" s="266" t="s">
        <v>13</v>
      </c>
      <c r="AV19" s="266" t="s">
        <v>14</v>
      </c>
      <c r="AW19" s="266" t="s">
        <v>14</v>
      </c>
      <c r="AX19" s="266" t="s">
        <v>14</v>
      </c>
      <c r="AY19" s="266" t="s">
        <v>14</v>
      </c>
      <c r="AZ19" s="266" t="s">
        <v>14</v>
      </c>
      <c r="BA19" s="266" t="s">
        <v>14</v>
      </c>
      <c r="BB19" s="266" t="s">
        <v>14</v>
      </c>
      <c r="BC19" s="266" t="s">
        <v>14</v>
      </c>
      <c r="BD19" s="267" t="s">
        <v>14</v>
      </c>
      <c r="BE19" s="268" t="s">
        <v>14</v>
      </c>
    </row>
    <row r="20" spans="1:57" s="74" customFormat="1" ht="24" customHeight="1" thickBot="1">
      <c r="A20" s="101"/>
      <c r="B20" s="101"/>
      <c r="C20" s="107"/>
      <c r="D20" s="108" t="s">
        <v>15</v>
      </c>
      <c r="E20" s="269" t="s">
        <v>16</v>
      </c>
      <c r="F20" s="269" t="s">
        <v>16</v>
      </c>
      <c r="G20" s="269" t="s">
        <v>16</v>
      </c>
      <c r="H20" s="269" t="s">
        <v>16</v>
      </c>
      <c r="I20" s="269" t="s">
        <v>16</v>
      </c>
      <c r="J20" s="269" t="s">
        <v>16</v>
      </c>
      <c r="K20" s="269" t="s">
        <v>16</v>
      </c>
      <c r="L20" s="269" t="s">
        <v>16</v>
      </c>
      <c r="M20" s="270" t="s">
        <v>102</v>
      </c>
      <c r="N20" s="270" t="s">
        <v>102</v>
      </c>
      <c r="O20" s="270" t="s">
        <v>102</v>
      </c>
      <c r="P20" s="270" t="s">
        <v>102</v>
      </c>
      <c r="Q20" s="270" t="s">
        <v>102</v>
      </c>
      <c r="R20" s="270" t="s">
        <v>102</v>
      </c>
      <c r="S20" s="270" t="s">
        <v>102</v>
      </c>
      <c r="T20" s="270" t="s">
        <v>102</v>
      </c>
      <c r="U20" s="270" t="s">
        <v>102</v>
      </c>
      <c r="V20" s="270" t="s">
        <v>102</v>
      </c>
      <c r="W20" s="270"/>
      <c r="X20" s="270"/>
      <c r="Y20" s="269"/>
      <c r="Z20" s="269"/>
      <c r="AA20" s="269"/>
      <c r="AB20" s="269"/>
      <c r="AC20" s="269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71"/>
      <c r="BE20" s="272"/>
    </row>
    <row r="21" spans="2:63" s="109" customFormat="1" ht="15.75">
      <c r="B21" s="110" t="s">
        <v>17</v>
      </c>
      <c r="F21" s="111"/>
      <c r="G21" s="112" t="s">
        <v>18</v>
      </c>
      <c r="H21" s="112"/>
      <c r="I21" s="112"/>
      <c r="J21" s="113" t="s">
        <v>13</v>
      </c>
      <c r="K21" s="112" t="s">
        <v>19</v>
      </c>
      <c r="L21" s="112"/>
      <c r="M21" s="112"/>
      <c r="O21" s="113" t="s">
        <v>16</v>
      </c>
      <c r="P21" s="112" t="s">
        <v>20</v>
      </c>
      <c r="Q21" s="112"/>
      <c r="R21" s="112"/>
      <c r="V21" s="113" t="s">
        <v>102</v>
      </c>
      <c r="W21" s="620" t="s">
        <v>103</v>
      </c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I21" s="114" t="s">
        <v>65</v>
      </c>
      <c r="AJ21" s="629" t="s">
        <v>104</v>
      </c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115" t="s">
        <v>14</v>
      </c>
      <c r="AY21" s="109" t="s">
        <v>21</v>
      </c>
      <c r="BF21" s="110"/>
      <c r="BK21" s="112"/>
    </row>
    <row r="22" spans="1:53" s="109" customFormat="1" ht="12" customHeight="1">
      <c r="A22" s="110"/>
      <c r="E22" s="112"/>
      <c r="F22" s="112"/>
      <c r="G22" s="112"/>
      <c r="H22" s="112"/>
      <c r="I22" s="116"/>
      <c r="J22" s="116"/>
      <c r="AE22" s="112"/>
      <c r="AF22" s="112"/>
      <c r="AH22" s="117"/>
      <c r="AI22" s="112"/>
      <c r="AJ22" s="112"/>
      <c r="AK22" s="112"/>
      <c r="AL22" s="112"/>
      <c r="AM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</row>
    <row r="23" spans="1:58" s="118" customFormat="1" ht="28.5" customHeight="1" thickBot="1">
      <c r="A23" s="521" t="s">
        <v>22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U23" s="521" t="s">
        <v>23</v>
      </c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119"/>
      <c r="AI23" s="120"/>
      <c r="AJ23" s="120"/>
      <c r="AK23" s="120"/>
      <c r="AL23" s="120"/>
      <c r="AM23" s="120"/>
      <c r="AN23" s="310" t="s">
        <v>216</v>
      </c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</row>
    <row r="24" spans="3:57" s="118" customFormat="1" ht="22.5" customHeight="1" thickBot="1">
      <c r="C24" s="534" t="s">
        <v>24</v>
      </c>
      <c r="D24" s="528" t="s">
        <v>25</v>
      </c>
      <c r="E24" s="488"/>
      <c r="F24" s="487" t="s">
        <v>26</v>
      </c>
      <c r="G24" s="488"/>
      <c r="H24" s="539" t="s">
        <v>27</v>
      </c>
      <c r="I24" s="540"/>
      <c r="J24" s="528" t="s">
        <v>66</v>
      </c>
      <c r="K24" s="488"/>
      <c r="L24" s="458" t="s">
        <v>116</v>
      </c>
      <c r="M24" s="459"/>
      <c r="N24" s="460"/>
      <c r="O24" s="536" t="s">
        <v>28</v>
      </c>
      <c r="P24" s="537"/>
      <c r="Q24" s="530" t="s">
        <v>29</v>
      </c>
      <c r="R24" s="531"/>
      <c r="W24" s="522" t="s">
        <v>30</v>
      </c>
      <c r="X24" s="523"/>
      <c r="Y24" s="523"/>
      <c r="Z24" s="523"/>
      <c r="AA24" s="523"/>
      <c r="AB24" s="524"/>
      <c r="AC24" s="330" t="s">
        <v>31</v>
      </c>
      <c r="AD24" s="330"/>
      <c r="AE24" s="330"/>
      <c r="AF24" s="644" t="s">
        <v>32</v>
      </c>
      <c r="AG24" s="645"/>
      <c r="AH24" s="646"/>
      <c r="AI24" s="120"/>
      <c r="AJ24" s="120"/>
      <c r="AK24" s="120"/>
      <c r="AL24" s="120"/>
      <c r="AM24" s="311" t="s">
        <v>33</v>
      </c>
      <c r="AN24" s="312"/>
      <c r="AO24" s="312"/>
      <c r="AP24" s="312"/>
      <c r="AQ24" s="312"/>
      <c r="AR24" s="312"/>
      <c r="AS24" s="313"/>
      <c r="AT24" s="329" t="s">
        <v>85</v>
      </c>
      <c r="AU24" s="330"/>
      <c r="AV24" s="330"/>
      <c r="AW24" s="330"/>
      <c r="AX24" s="330"/>
      <c r="AY24" s="330"/>
      <c r="AZ24" s="330"/>
      <c r="BA24" s="330"/>
      <c r="BB24" s="331"/>
      <c r="BC24" s="311" t="s">
        <v>31</v>
      </c>
      <c r="BD24" s="312"/>
      <c r="BE24" s="313"/>
    </row>
    <row r="25" spans="3:57" s="118" customFormat="1" ht="24" customHeight="1" thickBot="1">
      <c r="C25" s="535"/>
      <c r="D25" s="529"/>
      <c r="E25" s="490"/>
      <c r="F25" s="489"/>
      <c r="G25" s="490"/>
      <c r="H25" s="541"/>
      <c r="I25" s="542"/>
      <c r="J25" s="529"/>
      <c r="K25" s="490"/>
      <c r="L25" s="461"/>
      <c r="M25" s="462"/>
      <c r="N25" s="463"/>
      <c r="O25" s="538"/>
      <c r="P25" s="538"/>
      <c r="Q25" s="532"/>
      <c r="R25" s="533"/>
      <c r="W25" s="525"/>
      <c r="X25" s="526"/>
      <c r="Y25" s="526"/>
      <c r="Z25" s="526"/>
      <c r="AA25" s="526"/>
      <c r="AB25" s="527"/>
      <c r="AC25" s="333"/>
      <c r="AD25" s="333"/>
      <c r="AE25" s="333"/>
      <c r="AF25" s="647"/>
      <c r="AG25" s="648"/>
      <c r="AH25" s="649"/>
      <c r="AI25" s="120"/>
      <c r="AJ25" s="120"/>
      <c r="AK25" s="120"/>
      <c r="AL25" s="120"/>
      <c r="AM25" s="311"/>
      <c r="AN25" s="312"/>
      <c r="AO25" s="312"/>
      <c r="AP25" s="312"/>
      <c r="AQ25" s="312"/>
      <c r="AR25" s="312"/>
      <c r="AS25" s="313"/>
      <c r="AT25" s="332"/>
      <c r="AU25" s="333"/>
      <c r="AV25" s="333"/>
      <c r="AW25" s="333"/>
      <c r="AX25" s="333"/>
      <c r="AY25" s="333"/>
      <c r="AZ25" s="333"/>
      <c r="BA25" s="333"/>
      <c r="BB25" s="334"/>
      <c r="BC25" s="311"/>
      <c r="BD25" s="312"/>
      <c r="BE25" s="313"/>
    </row>
    <row r="26" spans="3:57" s="118" customFormat="1" ht="16.5" customHeight="1" thickBot="1">
      <c r="C26" s="121" t="s">
        <v>12</v>
      </c>
      <c r="D26" s="427">
        <v>36</v>
      </c>
      <c r="E26" s="428"/>
      <c r="F26" s="427">
        <v>4</v>
      </c>
      <c r="G26" s="428"/>
      <c r="H26" s="457"/>
      <c r="I26" s="457"/>
      <c r="J26" s="549"/>
      <c r="K26" s="550"/>
      <c r="L26" s="551"/>
      <c r="M26" s="552"/>
      <c r="N26" s="553"/>
      <c r="O26" s="499">
        <v>12</v>
      </c>
      <c r="P26" s="500"/>
      <c r="Q26" s="422">
        <v>52</v>
      </c>
      <c r="R26" s="423"/>
      <c r="W26" s="546" t="s">
        <v>194</v>
      </c>
      <c r="X26" s="547"/>
      <c r="Y26" s="547"/>
      <c r="Z26" s="547"/>
      <c r="AA26" s="547"/>
      <c r="AB26" s="548"/>
      <c r="AC26" s="600" t="s">
        <v>195</v>
      </c>
      <c r="AD26" s="601"/>
      <c r="AE26" s="602"/>
      <c r="AF26" s="600" t="s">
        <v>196</v>
      </c>
      <c r="AG26" s="601"/>
      <c r="AH26" s="602"/>
      <c r="AI26" s="120"/>
      <c r="AJ26" s="120"/>
      <c r="AK26" s="120"/>
      <c r="AL26" s="120"/>
      <c r="AM26" s="613" t="s">
        <v>83</v>
      </c>
      <c r="AN26" s="614"/>
      <c r="AO26" s="614"/>
      <c r="AP26" s="614"/>
      <c r="AQ26" s="614"/>
      <c r="AR26" s="614"/>
      <c r="AS26" s="615"/>
      <c r="AT26" s="668" t="s">
        <v>149</v>
      </c>
      <c r="AU26" s="669"/>
      <c r="AV26" s="669"/>
      <c r="AW26" s="669"/>
      <c r="AX26" s="669"/>
      <c r="AY26" s="669"/>
      <c r="AZ26" s="669"/>
      <c r="BA26" s="669"/>
      <c r="BB26" s="670"/>
      <c r="BC26" s="314">
        <v>4</v>
      </c>
      <c r="BD26" s="315"/>
      <c r="BE26" s="316"/>
    </row>
    <row r="27" spans="3:57" s="118" customFormat="1" ht="15" customHeight="1" thickBot="1">
      <c r="C27" s="121" t="s">
        <v>15</v>
      </c>
      <c r="D27" s="422"/>
      <c r="E27" s="423"/>
      <c r="F27" s="422"/>
      <c r="G27" s="423"/>
      <c r="H27" s="445">
        <v>8</v>
      </c>
      <c r="I27" s="445"/>
      <c r="J27" s="422"/>
      <c r="K27" s="423"/>
      <c r="L27" s="422">
        <v>10</v>
      </c>
      <c r="M27" s="445"/>
      <c r="N27" s="423"/>
      <c r="O27" s="499"/>
      <c r="P27" s="500"/>
      <c r="Q27" s="422">
        <v>18</v>
      </c>
      <c r="R27" s="423"/>
      <c r="W27" s="597"/>
      <c r="X27" s="598"/>
      <c r="Y27" s="598"/>
      <c r="Z27" s="598"/>
      <c r="AA27" s="598"/>
      <c r="AB27" s="599"/>
      <c r="AC27" s="594"/>
      <c r="AD27" s="595"/>
      <c r="AE27" s="596"/>
      <c r="AF27" s="594"/>
      <c r="AG27" s="595"/>
      <c r="AH27" s="596"/>
      <c r="AI27" s="120"/>
      <c r="AJ27" s="120"/>
      <c r="AK27" s="120"/>
      <c r="AL27" s="120"/>
      <c r="AM27" s="613"/>
      <c r="AN27" s="614"/>
      <c r="AO27" s="614"/>
      <c r="AP27" s="614"/>
      <c r="AQ27" s="614"/>
      <c r="AR27" s="614"/>
      <c r="AS27" s="615"/>
      <c r="AT27" s="671"/>
      <c r="AU27" s="672"/>
      <c r="AV27" s="672"/>
      <c r="AW27" s="672"/>
      <c r="AX27" s="672"/>
      <c r="AY27" s="672"/>
      <c r="AZ27" s="672"/>
      <c r="BA27" s="672"/>
      <c r="BB27" s="673"/>
      <c r="BC27" s="314"/>
      <c r="BD27" s="315"/>
      <c r="BE27" s="316"/>
    </row>
    <row r="28" spans="3:56" s="118" customFormat="1" ht="15.75" customHeight="1">
      <c r="C28" s="122"/>
      <c r="D28" s="429"/>
      <c r="E28" s="429"/>
      <c r="F28" s="429"/>
      <c r="G28" s="429"/>
      <c r="W28" s="636"/>
      <c r="X28" s="636"/>
      <c r="Y28" s="636"/>
      <c r="Z28" s="636"/>
      <c r="AA28" s="636"/>
      <c r="AB28" s="636"/>
      <c r="AC28" s="637"/>
      <c r="AD28" s="637"/>
      <c r="AE28" s="637"/>
      <c r="AF28" s="637"/>
      <c r="AG28" s="637"/>
      <c r="AH28" s="637"/>
      <c r="AI28" s="120"/>
      <c r="AJ28" s="120"/>
      <c r="AK28" s="120"/>
      <c r="AL28" s="120"/>
      <c r="AM28" s="120"/>
      <c r="AN28" s="628"/>
      <c r="AO28" s="628"/>
      <c r="AP28" s="628"/>
      <c r="AQ28" s="628"/>
      <c r="AR28" s="628"/>
      <c r="AS28" s="628"/>
      <c r="AT28" s="335"/>
      <c r="AU28" s="335"/>
      <c r="AV28" s="335"/>
      <c r="AW28" s="335"/>
      <c r="AX28" s="335"/>
      <c r="AY28" s="335"/>
      <c r="AZ28" s="335"/>
      <c r="BA28" s="335"/>
      <c r="BB28" s="335"/>
      <c r="BC28" s="497"/>
      <c r="BD28" s="497"/>
    </row>
    <row r="29" spans="1:61" s="123" customFormat="1" ht="15.75" customHeight="1">
      <c r="A29" s="116"/>
      <c r="B29" s="116"/>
      <c r="C29" s="122"/>
      <c r="D29" s="429"/>
      <c r="E29" s="429"/>
      <c r="F29" s="429"/>
      <c r="G29" s="429"/>
      <c r="H29" s="429"/>
      <c r="I29" s="429"/>
      <c r="J29" s="429"/>
      <c r="K29" s="429"/>
      <c r="L29" s="452"/>
      <c r="M29" s="452"/>
      <c r="N29" s="452"/>
      <c r="O29" s="453"/>
      <c r="P29" s="453"/>
      <c r="Q29" s="452"/>
      <c r="R29" s="452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6"/>
      <c r="BC29" s="116"/>
      <c r="BD29" s="116"/>
      <c r="BE29" s="116"/>
      <c r="BF29" s="116"/>
      <c r="BG29" s="116"/>
      <c r="BH29" s="116"/>
      <c r="BI29" s="116"/>
    </row>
    <row r="30" spans="1:61" s="123" customFormat="1" ht="18" customHeight="1" thickBot="1">
      <c r="A30" s="482" t="s">
        <v>99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</row>
    <row r="31" spans="1:61" s="123" customFormat="1" ht="33" customHeight="1" thickBot="1">
      <c r="A31" s="102"/>
      <c r="B31" s="102"/>
      <c r="C31" s="102"/>
      <c r="D31" s="464" t="s">
        <v>119</v>
      </c>
      <c r="E31" s="465"/>
      <c r="F31" s="466"/>
      <c r="G31" s="473" t="s">
        <v>34</v>
      </c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5"/>
      <c r="U31" s="404" t="s">
        <v>68</v>
      </c>
      <c r="V31" s="405"/>
      <c r="W31" s="405"/>
      <c r="X31" s="405"/>
      <c r="Y31" s="405"/>
      <c r="Z31" s="405"/>
      <c r="AA31" s="405"/>
      <c r="AB31" s="405"/>
      <c r="AC31" s="607" t="s">
        <v>69</v>
      </c>
      <c r="AD31" s="608"/>
      <c r="AE31" s="638" t="s">
        <v>70</v>
      </c>
      <c r="AF31" s="639"/>
      <c r="AG31" s="639"/>
      <c r="AH31" s="639"/>
      <c r="AI31" s="639"/>
      <c r="AJ31" s="639"/>
      <c r="AK31" s="639"/>
      <c r="AL31" s="639"/>
      <c r="AM31" s="640"/>
      <c r="AN31" s="582" t="s">
        <v>71</v>
      </c>
      <c r="AO31" s="583"/>
      <c r="AP31" s="588" t="s">
        <v>35</v>
      </c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  <c r="BE31" s="590"/>
      <c r="BF31" s="124"/>
      <c r="BG31" s="124"/>
      <c r="BH31" s="124"/>
      <c r="BI31" s="102"/>
    </row>
    <row r="32" spans="1:61" s="123" customFormat="1" ht="22.5" customHeight="1" thickBot="1">
      <c r="A32" s="102"/>
      <c r="B32" s="102"/>
      <c r="C32" s="102"/>
      <c r="D32" s="467"/>
      <c r="E32" s="468"/>
      <c r="F32" s="469"/>
      <c r="G32" s="476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8"/>
      <c r="U32" s="406" t="s">
        <v>72</v>
      </c>
      <c r="V32" s="407"/>
      <c r="W32" s="406" t="s">
        <v>73</v>
      </c>
      <c r="X32" s="407"/>
      <c r="Y32" s="412" t="s">
        <v>74</v>
      </c>
      <c r="Z32" s="413"/>
      <c r="AA32" s="413"/>
      <c r="AB32" s="413"/>
      <c r="AC32" s="609"/>
      <c r="AD32" s="610"/>
      <c r="AE32" s="606" t="s">
        <v>75</v>
      </c>
      <c r="AF32" s="407"/>
      <c r="AG32" s="603" t="s">
        <v>76</v>
      </c>
      <c r="AH32" s="604"/>
      <c r="AI32" s="604"/>
      <c r="AJ32" s="604"/>
      <c r="AK32" s="604"/>
      <c r="AL32" s="604"/>
      <c r="AM32" s="605"/>
      <c r="AN32" s="584"/>
      <c r="AO32" s="585"/>
      <c r="AP32" s="591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3"/>
      <c r="BF32" s="105"/>
      <c r="BG32" s="105"/>
      <c r="BH32" s="105"/>
      <c r="BI32" s="102"/>
    </row>
    <row r="33" spans="1:61" s="123" customFormat="1" ht="19.5" customHeight="1" thickBot="1">
      <c r="A33" s="102"/>
      <c r="B33" s="102"/>
      <c r="C33" s="102"/>
      <c r="D33" s="467"/>
      <c r="E33" s="468"/>
      <c r="F33" s="469"/>
      <c r="G33" s="476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8"/>
      <c r="U33" s="408"/>
      <c r="V33" s="409"/>
      <c r="W33" s="408"/>
      <c r="X33" s="409"/>
      <c r="Y33" s="406" t="s">
        <v>77</v>
      </c>
      <c r="Z33" s="407"/>
      <c r="AA33" s="406" t="s">
        <v>78</v>
      </c>
      <c r="AB33" s="446"/>
      <c r="AC33" s="609"/>
      <c r="AD33" s="610"/>
      <c r="AE33" s="408"/>
      <c r="AF33" s="409"/>
      <c r="AG33" s="467" t="s">
        <v>36</v>
      </c>
      <c r="AH33" s="468"/>
      <c r="AI33" s="449" t="s">
        <v>79</v>
      </c>
      <c r="AJ33" s="450"/>
      <c r="AK33" s="450"/>
      <c r="AL33" s="450"/>
      <c r="AM33" s="451"/>
      <c r="AN33" s="584"/>
      <c r="AO33" s="585"/>
      <c r="AP33" s="326" t="s">
        <v>37</v>
      </c>
      <c r="AQ33" s="327"/>
      <c r="AR33" s="327"/>
      <c r="AS33" s="327"/>
      <c r="AT33" s="327"/>
      <c r="AU33" s="327"/>
      <c r="AV33" s="327"/>
      <c r="AW33" s="328"/>
      <c r="AX33" s="326" t="s">
        <v>38</v>
      </c>
      <c r="AY33" s="327"/>
      <c r="AZ33" s="327"/>
      <c r="BA33" s="327"/>
      <c r="BB33" s="327"/>
      <c r="BC33" s="327"/>
      <c r="BD33" s="327"/>
      <c r="BE33" s="328"/>
      <c r="BF33" s="125"/>
      <c r="BG33" s="125"/>
      <c r="BH33" s="125"/>
      <c r="BI33" s="102"/>
    </row>
    <row r="34" spans="1:61" s="123" customFormat="1" ht="34.5" customHeight="1" thickBot="1">
      <c r="A34" s="102"/>
      <c r="B34" s="102"/>
      <c r="C34" s="102"/>
      <c r="D34" s="467"/>
      <c r="E34" s="468"/>
      <c r="F34" s="469"/>
      <c r="G34" s="476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8"/>
      <c r="U34" s="408"/>
      <c r="V34" s="409"/>
      <c r="W34" s="408"/>
      <c r="X34" s="409"/>
      <c r="Y34" s="408"/>
      <c r="Z34" s="409"/>
      <c r="AA34" s="408"/>
      <c r="AB34" s="447"/>
      <c r="AC34" s="609"/>
      <c r="AD34" s="610"/>
      <c r="AE34" s="408"/>
      <c r="AF34" s="409"/>
      <c r="AG34" s="467"/>
      <c r="AH34" s="469"/>
      <c r="AI34" s="408" t="s">
        <v>80</v>
      </c>
      <c r="AJ34" s="409"/>
      <c r="AK34" s="408" t="s">
        <v>81</v>
      </c>
      <c r="AL34" s="409"/>
      <c r="AM34" s="454" t="s">
        <v>114</v>
      </c>
      <c r="AN34" s="584"/>
      <c r="AO34" s="585"/>
      <c r="AP34" s="501" t="s">
        <v>39</v>
      </c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3"/>
      <c r="BF34" s="125"/>
      <c r="BG34" s="125"/>
      <c r="BH34" s="125"/>
      <c r="BI34" s="102"/>
    </row>
    <row r="35" spans="1:61" s="123" customFormat="1" ht="24" customHeight="1" thickBot="1">
      <c r="A35" s="102"/>
      <c r="B35" s="102"/>
      <c r="C35" s="102"/>
      <c r="D35" s="467"/>
      <c r="E35" s="468"/>
      <c r="F35" s="469"/>
      <c r="G35" s="476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8"/>
      <c r="U35" s="408"/>
      <c r="V35" s="409"/>
      <c r="W35" s="408"/>
      <c r="X35" s="409"/>
      <c r="Y35" s="408"/>
      <c r="Z35" s="409"/>
      <c r="AA35" s="408"/>
      <c r="AB35" s="447"/>
      <c r="AC35" s="609"/>
      <c r="AD35" s="610"/>
      <c r="AE35" s="408"/>
      <c r="AF35" s="409"/>
      <c r="AG35" s="467"/>
      <c r="AH35" s="469"/>
      <c r="AI35" s="408"/>
      <c r="AJ35" s="409"/>
      <c r="AK35" s="408"/>
      <c r="AL35" s="409"/>
      <c r="AM35" s="455"/>
      <c r="AN35" s="584"/>
      <c r="AO35" s="585"/>
      <c r="AP35" s="336">
        <v>1</v>
      </c>
      <c r="AQ35" s="337"/>
      <c r="AR35" s="337"/>
      <c r="AS35" s="338"/>
      <c r="AT35" s="336">
        <v>2</v>
      </c>
      <c r="AU35" s="337"/>
      <c r="AV35" s="337"/>
      <c r="AW35" s="338"/>
      <c r="AX35" s="336">
        <v>3</v>
      </c>
      <c r="AY35" s="504"/>
      <c r="AZ35" s="504"/>
      <c r="BA35" s="505"/>
      <c r="BB35" s="336">
        <v>4</v>
      </c>
      <c r="BC35" s="337"/>
      <c r="BD35" s="337"/>
      <c r="BE35" s="338"/>
      <c r="BH35" s="125"/>
      <c r="BI35" s="102"/>
    </row>
    <row r="36" spans="1:61" s="123" customFormat="1" ht="24" customHeight="1" thickBot="1">
      <c r="A36" s="102"/>
      <c r="B36" s="102"/>
      <c r="C36" s="102"/>
      <c r="D36" s="467"/>
      <c r="E36" s="468"/>
      <c r="F36" s="469"/>
      <c r="G36" s="476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8"/>
      <c r="U36" s="408"/>
      <c r="V36" s="409"/>
      <c r="W36" s="408"/>
      <c r="X36" s="409"/>
      <c r="Y36" s="408"/>
      <c r="Z36" s="409"/>
      <c r="AA36" s="408"/>
      <c r="AB36" s="447"/>
      <c r="AC36" s="609"/>
      <c r="AD36" s="610"/>
      <c r="AE36" s="408"/>
      <c r="AF36" s="409"/>
      <c r="AG36" s="467"/>
      <c r="AH36" s="469"/>
      <c r="AI36" s="408"/>
      <c r="AJ36" s="409"/>
      <c r="AK36" s="408"/>
      <c r="AL36" s="409"/>
      <c r="AM36" s="455"/>
      <c r="AN36" s="584"/>
      <c r="AO36" s="585"/>
      <c r="AP36" s="326" t="s">
        <v>40</v>
      </c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8"/>
      <c r="BH36" s="125"/>
      <c r="BI36" s="102"/>
    </row>
    <row r="37" spans="1:61" s="123" customFormat="1" ht="28.5" customHeight="1" thickBot="1">
      <c r="A37" s="102"/>
      <c r="B37" s="102"/>
      <c r="C37" s="102"/>
      <c r="D37" s="470"/>
      <c r="E37" s="471"/>
      <c r="F37" s="472"/>
      <c r="G37" s="479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1"/>
      <c r="U37" s="410"/>
      <c r="V37" s="411"/>
      <c r="W37" s="410"/>
      <c r="X37" s="411"/>
      <c r="Y37" s="410"/>
      <c r="Z37" s="411"/>
      <c r="AA37" s="410"/>
      <c r="AB37" s="448"/>
      <c r="AC37" s="611"/>
      <c r="AD37" s="612"/>
      <c r="AE37" s="410"/>
      <c r="AF37" s="411"/>
      <c r="AG37" s="470"/>
      <c r="AH37" s="472"/>
      <c r="AI37" s="410"/>
      <c r="AJ37" s="411"/>
      <c r="AK37" s="410"/>
      <c r="AL37" s="411"/>
      <c r="AM37" s="456"/>
      <c r="AN37" s="586"/>
      <c r="AO37" s="587"/>
      <c r="AP37" s="336">
        <v>18</v>
      </c>
      <c r="AQ37" s="337"/>
      <c r="AR37" s="337"/>
      <c r="AS37" s="338"/>
      <c r="AT37" s="336">
        <v>18</v>
      </c>
      <c r="AU37" s="337"/>
      <c r="AV37" s="337"/>
      <c r="AW37" s="338"/>
      <c r="AX37" s="336">
        <v>18</v>
      </c>
      <c r="AY37" s="337"/>
      <c r="AZ37" s="337"/>
      <c r="BA37" s="338"/>
      <c r="BB37" s="336">
        <v>17</v>
      </c>
      <c r="BC37" s="337"/>
      <c r="BD37" s="337"/>
      <c r="BE37" s="338"/>
      <c r="BH37" s="125"/>
      <c r="BI37" s="102"/>
    </row>
    <row r="38" spans="4:66" s="126" customFormat="1" ht="15.75" customHeight="1" thickBot="1">
      <c r="D38" s="430">
        <v>1</v>
      </c>
      <c r="E38" s="431"/>
      <c r="F38" s="432"/>
      <c r="G38" s="424">
        <v>2</v>
      </c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6"/>
      <c r="U38" s="359">
        <v>3</v>
      </c>
      <c r="V38" s="360"/>
      <c r="W38" s="359">
        <v>4</v>
      </c>
      <c r="X38" s="360"/>
      <c r="Y38" s="359">
        <v>5</v>
      </c>
      <c r="Z38" s="360"/>
      <c r="AA38" s="359">
        <v>6</v>
      </c>
      <c r="AB38" s="360"/>
      <c r="AC38" s="359">
        <v>7</v>
      </c>
      <c r="AD38" s="360"/>
      <c r="AE38" s="359">
        <v>8</v>
      </c>
      <c r="AF38" s="360"/>
      <c r="AG38" s="359">
        <v>9</v>
      </c>
      <c r="AH38" s="360"/>
      <c r="AI38" s="359">
        <v>10</v>
      </c>
      <c r="AJ38" s="360"/>
      <c r="AK38" s="359">
        <v>11</v>
      </c>
      <c r="AL38" s="360"/>
      <c r="AM38" s="3"/>
      <c r="AN38" s="359">
        <v>13</v>
      </c>
      <c r="AO38" s="360"/>
      <c r="AP38" s="359">
        <v>14</v>
      </c>
      <c r="AQ38" s="360"/>
      <c r="AR38" s="359">
        <v>15</v>
      </c>
      <c r="AS38" s="360"/>
      <c r="AT38" s="359">
        <v>16</v>
      </c>
      <c r="AU38" s="360"/>
      <c r="AV38" s="359">
        <v>17</v>
      </c>
      <c r="AW38" s="360"/>
      <c r="AX38" s="359">
        <v>18</v>
      </c>
      <c r="AY38" s="360"/>
      <c r="AZ38" s="359">
        <v>19</v>
      </c>
      <c r="BA38" s="360"/>
      <c r="BB38" s="359">
        <v>20</v>
      </c>
      <c r="BC38" s="360"/>
      <c r="BD38" s="359">
        <v>21</v>
      </c>
      <c r="BE38" s="360"/>
      <c r="BH38" s="127"/>
      <c r="BI38" s="127"/>
      <c r="BN38" s="127"/>
    </row>
    <row r="39" spans="4:61" s="128" customFormat="1" ht="33" customHeight="1" thickBot="1">
      <c r="D39" s="361" t="s">
        <v>91</v>
      </c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3"/>
      <c r="BG39" s="129"/>
      <c r="BH39" s="129"/>
      <c r="BI39" s="129"/>
    </row>
    <row r="40" spans="4:61" s="130" customFormat="1" ht="35.25" customHeight="1" thickBot="1">
      <c r="D40" s="391" t="s">
        <v>92</v>
      </c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3"/>
      <c r="V40" s="393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4"/>
      <c r="BF40" s="131"/>
      <c r="BG40" s="132"/>
      <c r="BH40" s="132"/>
      <c r="BI40" s="132"/>
    </row>
    <row r="41" spans="4:61" s="97" customFormat="1" ht="45.75" customHeight="1" thickBot="1">
      <c r="D41" s="387" t="s">
        <v>152</v>
      </c>
      <c r="E41" s="388"/>
      <c r="F41" s="389"/>
      <c r="G41" s="439" t="s">
        <v>156</v>
      </c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1"/>
      <c r="U41" s="364"/>
      <c r="V41" s="365"/>
      <c r="W41" s="364">
        <v>2</v>
      </c>
      <c r="X41" s="365"/>
      <c r="Y41" s="364"/>
      <c r="Z41" s="365"/>
      <c r="AA41" s="364"/>
      <c r="AB41" s="365"/>
      <c r="AC41" s="364">
        <v>3</v>
      </c>
      <c r="AD41" s="365"/>
      <c r="AE41" s="364">
        <f>AC41*30</f>
        <v>90</v>
      </c>
      <c r="AF41" s="365"/>
      <c r="AG41" s="364">
        <f>AI41+AK41</f>
        <v>54</v>
      </c>
      <c r="AH41" s="365"/>
      <c r="AI41" s="364">
        <v>36</v>
      </c>
      <c r="AJ41" s="365"/>
      <c r="AK41" s="364">
        <v>18</v>
      </c>
      <c r="AL41" s="365"/>
      <c r="AM41" s="364"/>
      <c r="AN41" s="365">
        <f>AE41-AG41</f>
        <v>36</v>
      </c>
      <c r="AO41" s="133">
        <f>AE41-AG41</f>
        <v>36</v>
      </c>
      <c r="AP41" s="364"/>
      <c r="AQ41" s="379"/>
      <c r="AR41" s="379"/>
      <c r="AS41" s="365"/>
      <c r="AT41" s="364">
        <v>3</v>
      </c>
      <c r="AU41" s="379"/>
      <c r="AV41" s="379"/>
      <c r="AW41" s="365"/>
      <c r="AX41" s="364"/>
      <c r="AY41" s="379"/>
      <c r="AZ41" s="379"/>
      <c r="BA41" s="365"/>
      <c r="BB41" s="364"/>
      <c r="BC41" s="379"/>
      <c r="BD41" s="379"/>
      <c r="BE41" s="365"/>
      <c r="BG41" s="134"/>
      <c r="BH41" s="135"/>
      <c r="BI41" s="135"/>
    </row>
    <row r="42" spans="4:61" s="97" customFormat="1" ht="30" customHeight="1" thickBot="1">
      <c r="D42" s="395" t="s">
        <v>107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7"/>
      <c r="U42" s="364">
        <v>0</v>
      </c>
      <c r="V42" s="365"/>
      <c r="W42" s="364">
        <v>1</v>
      </c>
      <c r="X42" s="365"/>
      <c r="Y42" s="364">
        <v>0</v>
      </c>
      <c r="Z42" s="365"/>
      <c r="AA42" s="364">
        <v>0</v>
      </c>
      <c r="AB42" s="365"/>
      <c r="AC42" s="364">
        <f>AC41</f>
        <v>3</v>
      </c>
      <c r="AD42" s="365"/>
      <c r="AE42" s="364">
        <f>AE41</f>
        <v>90</v>
      </c>
      <c r="AF42" s="365"/>
      <c r="AG42" s="364">
        <f>AG41</f>
        <v>54</v>
      </c>
      <c r="AH42" s="365"/>
      <c r="AI42" s="364">
        <f>AI41</f>
        <v>36</v>
      </c>
      <c r="AJ42" s="365"/>
      <c r="AK42" s="364">
        <f>AK41</f>
        <v>18</v>
      </c>
      <c r="AL42" s="365"/>
      <c r="AM42" s="47">
        <v>0</v>
      </c>
      <c r="AN42" s="48"/>
      <c r="AO42" s="47">
        <f>AO41</f>
        <v>36</v>
      </c>
      <c r="AP42" s="390">
        <f>AP41</f>
        <v>0</v>
      </c>
      <c r="AQ42" s="390"/>
      <c r="AR42" s="390"/>
      <c r="AS42" s="390"/>
      <c r="AT42" s="390">
        <f>AT41</f>
        <v>3</v>
      </c>
      <c r="AU42" s="390"/>
      <c r="AV42" s="390"/>
      <c r="AW42" s="390"/>
      <c r="AX42" s="390">
        <f>AX41</f>
        <v>0</v>
      </c>
      <c r="AY42" s="390"/>
      <c r="AZ42" s="390"/>
      <c r="BA42" s="390"/>
      <c r="BB42" s="390">
        <f>BB41</f>
        <v>0</v>
      </c>
      <c r="BC42" s="390"/>
      <c r="BD42" s="390"/>
      <c r="BE42" s="390"/>
      <c r="BG42" s="134"/>
      <c r="BH42" s="135"/>
      <c r="BI42" s="135"/>
    </row>
    <row r="43" spans="4:61" s="130" customFormat="1" ht="33" customHeight="1" thickBot="1">
      <c r="D43" s="391" t="s">
        <v>97</v>
      </c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3"/>
      <c r="V43" s="393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4"/>
      <c r="BF43" s="131"/>
      <c r="BG43" s="134"/>
      <c r="BH43" s="132"/>
      <c r="BI43" s="132"/>
    </row>
    <row r="44" spans="4:61" s="97" customFormat="1" ht="45.75" customHeight="1">
      <c r="D44" s="339" t="s">
        <v>157</v>
      </c>
      <c r="E44" s="340"/>
      <c r="F44" s="341"/>
      <c r="G44" s="543" t="s">
        <v>115</v>
      </c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5"/>
      <c r="U44" s="323"/>
      <c r="V44" s="325"/>
      <c r="W44" s="324">
        <v>2</v>
      </c>
      <c r="X44" s="325"/>
      <c r="Y44" s="323"/>
      <c r="Z44" s="325"/>
      <c r="AA44" s="324"/>
      <c r="AB44" s="325"/>
      <c r="AC44" s="323">
        <v>2</v>
      </c>
      <c r="AD44" s="325"/>
      <c r="AE44" s="323">
        <f>AC44*30</f>
        <v>60</v>
      </c>
      <c r="AF44" s="325"/>
      <c r="AG44" s="323">
        <f>AI44+AK44</f>
        <v>36</v>
      </c>
      <c r="AH44" s="324"/>
      <c r="AI44" s="366">
        <v>18</v>
      </c>
      <c r="AJ44" s="367"/>
      <c r="AK44" s="366">
        <v>18</v>
      </c>
      <c r="AL44" s="367"/>
      <c r="AM44" s="51"/>
      <c r="AN44" s="323">
        <f>AE44-AG44</f>
        <v>24</v>
      </c>
      <c r="AO44" s="325"/>
      <c r="AP44" s="323"/>
      <c r="AQ44" s="324"/>
      <c r="AR44" s="324"/>
      <c r="AS44" s="325"/>
      <c r="AT44" s="323">
        <v>2</v>
      </c>
      <c r="AU44" s="324"/>
      <c r="AV44" s="324"/>
      <c r="AW44" s="325"/>
      <c r="AX44" s="323"/>
      <c r="AY44" s="324"/>
      <c r="AZ44" s="324"/>
      <c r="BA44" s="325"/>
      <c r="BB44" s="323"/>
      <c r="BC44" s="324"/>
      <c r="BD44" s="324"/>
      <c r="BE44" s="325"/>
      <c r="BG44" s="134"/>
      <c r="BH44" s="135"/>
      <c r="BI44" s="135"/>
    </row>
    <row r="45" spans="4:61" s="97" customFormat="1" ht="45" customHeight="1">
      <c r="D45" s="353" t="s">
        <v>159</v>
      </c>
      <c r="E45" s="354"/>
      <c r="F45" s="355"/>
      <c r="G45" s="442" t="s">
        <v>87</v>
      </c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4"/>
      <c r="U45" s="368"/>
      <c r="V45" s="370"/>
      <c r="W45" s="321">
        <v>2</v>
      </c>
      <c r="X45" s="322"/>
      <c r="Y45" s="320"/>
      <c r="Z45" s="322"/>
      <c r="AA45" s="321"/>
      <c r="AB45" s="322"/>
      <c r="AC45" s="320">
        <v>3</v>
      </c>
      <c r="AD45" s="322"/>
      <c r="AE45" s="320">
        <f>AC45*30</f>
        <v>90</v>
      </c>
      <c r="AF45" s="322"/>
      <c r="AG45" s="320">
        <v>72</v>
      </c>
      <c r="AH45" s="321"/>
      <c r="AI45" s="565"/>
      <c r="AJ45" s="566"/>
      <c r="AK45" s="565">
        <v>72</v>
      </c>
      <c r="AL45" s="566"/>
      <c r="AM45" s="274"/>
      <c r="AN45" s="320">
        <f>AE45-AG45</f>
        <v>18</v>
      </c>
      <c r="AO45" s="322"/>
      <c r="AP45" s="320">
        <v>2</v>
      </c>
      <c r="AQ45" s="321"/>
      <c r="AR45" s="321"/>
      <c r="AS45" s="322"/>
      <c r="AT45" s="320">
        <v>2</v>
      </c>
      <c r="AU45" s="321"/>
      <c r="AV45" s="321"/>
      <c r="AW45" s="322"/>
      <c r="AX45" s="368"/>
      <c r="AY45" s="369"/>
      <c r="AZ45" s="369"/>
      <c r="BA45" s="370"/>
      <c r="BB45" s="368"/>
      <c r="BC45" s="369"/>
      <c r="BD45" s="369"/>
      <c r="BE45" s="370"/>
      <c r="BG45" s="134"/>
      <c r="BH45" s="135"/>
      <c r="BI45" s="135"/>
    </row>
    <row r="46" spans="4:61" s="97" customFormat="1" ht="51.75" customHeight="1" thickBot="1">
      <c r="D46" s="414" t="s">
        <v>158</v>
      </c>
      <c r="E46" s="415"/>
      <c r="F46" s="416"/>
      <c r="G46" s="419" t="s">
        <v>162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1"/>
      <c r="U46" s="417"/>
      <c r="V46" s="418"/>
      <c r="W46" s="579">
        <v>1</v>
      </c>
      <c r="X46" s="580"/>
      <c r="Y46" s="401"/>
      <c r="Z46" s="403"/>
      <c r="AA46" s="377"/>
      <c r="AB46" s="378"/>
      <c r="AC46" s="414">
        <v>3</v>
      </c>
      <c r="AD46" s="567"/>
      <c r="AE46" s="376">
        <f>AC46*30</f>
        <v>90</v>
      </c>
      <c r="AF46" s="378"/>
      <c r="AG46" s="376">
        <f>AI46+AK46</f>
        <v>54</v>
      </c>
      <c r="AH46" s="377"/>
      <c r="AI46" s="414">
        <v>18</v>
      </c>
      <c r="AJ46" s="567"/>
      <c r="AK46" s="414">
        <v>36</v>
      </c>
      <c r="AL46" s="567"/>
      <c r="AM46" s="136"/>
      <c r="AN46" s="376">
        <f>AE46-AG46</f>
        <v>36</v>
      </c>
      <c r="AO46" s="378"/>
      <c r="AP46" s="414">
        <v>3</v>
      </c>
      <c r="AQ46" s="578"/>
      <c r="AR46" s="578"/>
      <c r="AS46" s="567"/>
      <c r="AT46" s="401"/>
      <c r="AU46" s="402"/>
      <c r="AV46" s="402"/>
      <c r="AW46" s="403"/>
      <c r="AX46" s="401"/>
      <c r="AY46" s="402"/>
      <c r="AZ46" s="402"/>
      <c r="BA46" s="403"/>
      <c r="BB46" s="401"/>
      <c r="BC46" s="402"/>
      <c r="BD46" s="402"/>
      <c r="BE46" s="403"/>
      <c r="BG46" s="134"/>
      <c r="BH46" s="135"/>
      <c r="BI46" s="135"/>
    </row>
    <row r="47" spans="4:61" s="97" customFormat="1" ht="27.75" customHeight="1" thickBot="1">
      <c r="D47" s="395" t="s">
        <v>108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7"/>
      <c r="U47" s="364">
        <v>0</v>
      </c>
      <c r="V47" s="365"/>
      <c r="W47" s="379">
        <v>3</v>
      </c>
      <c r="X47" s="365"/>
      <c r="Y47" s="317">
        <v>0</v>
      </c>
      <c r="Z47" s="319"/>
      <c r="AA47" s="387">
        <v>0</v>
      </c>
      <c r="AB47" s="581"/>
      <c r="AC47" s="317">
        <f>SUM(AC44:AD46)</f>
        <v>8</v>
      </c>
      <c r="AD47" s="318"/>
      <c r="AE47" s="317">
        <f>SUM(AE44:AF46)</f>
        <v>240</v>
      </c>
      <c r="AF47" s="318"/>
      <c r="AG47" s="317">
        <f>SUM(AG44:AH46)</f>
        <v>162</v>
      </c>
      <c r="AH47" s="318"/>
      <c r="AI47" s="317">
        <f>SUM(AI44:AJ46)</f>
        <v>36</v>
      </c>
      <c r="AJ47" s="318"/>
      <c r="AK47" s="317">
        <f>SUM(AK44:AL46)</f>
        <v>126</v>
      </c>
      <c r="AL47" s="318"/>
      <c r="AM47" s="137">
        <v>0</v>
      </c>
      <c r="AN47" s="387">
        <f>SUM(AN44:AO46)</f>
        <v>78</v>
      </c>
      <c r="AO47" s="581"/>
      <c r="AP47" s="317">
        <f>SUM(AP44:AS46)</f>
        <v>5</v>
      </c>
      <c r="AQ47" s="318"/>
      <c r="AR47" s="318"/>
      <c r="AS47" s="319"/>
      <c r="AT47" s="317">
        <f>SUM(AT44:AW46)</f>
        <v>4</v>
      </c>
      <c r="AU47" s="318"/>
      <c r="AV47" s="318"/>
      <c r="AW47" s="319"/>
      <c r="AX47" s="317">
        <f>SUM(AX44:BA46)</f>
        <v>0</v>
      </c>
      <c r="AY47" s="318"/>
      <c r="AZ47" s="318"/>
      <c r="BA47" s="319"/>
      <c r="BB47" s="317">
        <f>SUM(BB44:BE46)</f>
        <v>0</v>
      </c>
      <c r="BC47" s="318"/>
      <c r="BD47" s="318"/>
      <c r="BE47" s="319"/>
      <c r="BG47" s="134"/>
      <c r="BH47" s="135"/>
      <c r="BI47" s="135"/>
    </row>
    <row r="48" spans="4:61" s="130" customFormat="1" ht="35.25" customHeight="1" thickBot="1">
      <c r="D48" s="391" t="s">
        <v>90</v>
      </c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3"/>
      <c r="V48" s="393"/>
      <c r="W48" s="393"/>
      <c r="X48" s="393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4"/>
      <c r="BF48" s="131"/>
      <c r="BG48" s="134"/>
      <c r="BH48" s="132"/>
      <c r="BI48" s="132"/>
    </row>
    <row r="49" spans="4:61" s="97" customFormat="1" ht="44.25" customHeight="1">
      <c r="D49" s="339" t="s">
        <v>153</v>
      </c>
      <c r="E49" s="340"/>
      <c r="F49" s="341"/>
      <c r="G49" s="436" t="s">
        <v>82</v>
      </c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8"/>
      <c r="U49" s="374"/>
      <c r="V49" s="375"/>
      <c r="W49" s="323">
        <v>1.2</v>
      </c>
      <c r="X49" s="325"/>
      <c r="Y49" s="323"/>
      <c r="Z49" s="325"/>
      <c r="AA49" s="323"/>
      <c r="AB49" s="325"/>
      <c r="AC49" s="320">
        <v>4</v>
      </c>
      <c r="AD49" s="322"/>
      <c r="AE49" s="320">
        <v>120</v>
      </c>
      <c r="AF49" s="322"/>
      <c r="AG49" s="320">
        <v>45</v>
      </c>
      <c r="AH49" s="322"/>
      <c r="AI49" s="320">
        <v>9</v>
      </c>
      <c r="AJ49" s="322"/>
      <c r="AK49" s="641">
        <v>36</v>
      </c>
      <c r="AL49" s="642"/>
      <c r="AM49" s="273"/>
      <c r="AN49" s="321">
        <v>180</v>
      </c>
      <c r="AO49" s="322"/>
      <c r="AP49" s="320">
        <v>1.5</v>
      </c>
      <c r="AQ49" s="321"/>
      <c r="AR49" s="321"/>
      <c r="AS49" s="322"/>
      <c r="AT49" s="320">
        <v>1</v>
      </c>
      <c r="AU49" s="321"/>
      <c r="AV49" s="321"/>
      <c r="AW49" s="322"/>
      <c r="AX49" s="323"/>
      <c r="AY49" s="324"/>
      <c r="AZ49" s="324"/>
      <c r="BA49" s="325"/>
      <c r="BB49" s="373"/>
      <c r="BC49" s="374"/>
      <c r="BD49" s="374"/>
      <c r="BE49" s="375"/>
      <c r="BG49" s="134"/>
      <c r="BH49" s="135"/>
      <c r="BI49" s="135"/>
    </row>
    <row r="50" spans="4:61" s="97" customFormat="1" ht="36.75" customHeight="1">
      <c r="D50" s="353" t="s">
        <v>154</v>
      </c>
      <c r="E50" s="354"/>
      <c r="F50" s="355"/>
      <c r="G50" s="442" t="s">
        <v>197</v>
      </c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4"/>
      <c r="U50" s="554"/>
      <c r="V50" s="555"/>
      <c r="W50" s="321">
        <v>3</v>
      </c>
      <c r="X50" s="322"/>
      <c r="Y50" s="320"/>
      <c r="Z50" s="322"/>
      <c r="AA50" s="321"/>
      <c r="AB50" s="322"/>
      <c r="AC50" s="320">
        <v>14</v>
      </c>
      <c r="AD50" s="321"/>
      <c r="AE50" s="320">
        <v>420</v>
      </c>
      <c r="AF50" s="322"/>
      <c r="AG50" s="320"/>
      <c r="AH50" s="321"/>
      <c r="AI50" s="320"/>
      <c r="AJ50" s="322"/>
      <c r="AK50" s="320"/>
      <c r="AL50" s="322"/>
      <c r="AM50" s="274"/>
      <c r="AN50" s="321">
        <v>420</v>
      </c>
      <c r="AO50" s="322"/>
      <c r="AP50" s="368"/>
      <c r="AQ50" s="369"/>
      <c r="AR50" s="369"/>
      <c r="AS50" s="370"/>
      <c r="AT50" s="368"/>
      <c r="AU50" s="369"/>
      <c r="AV50" s="369"/>
      <c r="AW50" s="370"/>
      <c r="AX50" s="368"/>
      <c r="AY50" s="369"/>
      <c r="AZ50" s="369"/>
      <c r="BA50" s="370"/>
      <c r="BB50" s="368"/>
      <c r="BC50" s="369"/>
      <c r="BD50" s="369"/>
      <c r="BE50" s="370"/>
      <c r="BF50" s="398"/>
      <c r="BG50" s="134"/>
      <c r="BH50" s="135"/>
      <c r="BI50" s="135"/>
    </row>
    <row r="51" spans="4:61" s="97" customFormat="1" ht="48" customHeight="1" thickBot="1">
      <c r="D51" s="414" t="s">
        <v>155</v>
      </c>
      <c r="E51" s="415"/>
      <c r="F51" s="416"/>
      <c r="G51" s="419" t="s">
        <v>83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1"/>
      <c r="U51" s="556"/>
      <c r="V51" s="557"/>
      <c r="W51" s="558"/>
      <c r="X51" s="372"/>
      <c r="Y51" s="371"/>
      <c r="Z51" s="372"/>
      <c r="AA51" s="558"/>
      <c r="AB51" s="372"/>
      <c r="AC51" s="371">
        <v>16</v>
      </c>
      <c r="AD51" s="558"/>
      <c r="AE51" s="371">
        <v>480</v>
      </c>
      <c r="AF51" s="372"/>
      <c r="AG51" s="371"/>
      <c r="AH51" s="558"/>
      <c r="AI51" s="371"/>
      <c r="AJ51" s="372"/>
      <c r="AK51" s="371"/>
      <c r="AL51" s="372"/>
      <c r="AM51" s="275"/>
      <c r="AN51" s="558">
        <v>480</v>
      </c>
      <c r="AO51" s="372"/>
      <c r="AP51" s="376"/>
      <c r="AQ51" s="377"/>
      <c r="AR51" s="377"/>
      <c r="AS51" s="378"/>
      <c r="AT51" s="376"/>
      <c r="AU51" s="377"/>
      <c r="AV51" s="377"/>
      <c r="AW51" s="378"/>
      <c r="AX51" s="376"/>
      <c r="AY51" s="377"/>
      <c r="AZ51" s="377"/>
      <c r="BA51" s="378"/>
      <c r="BB51" s="376"/>
      <c r="BC51" s="377"/>
      <c r="BD51" s="377"/>
      <c r="BE51" s="378"/>
      <c r="BF51" s="398"/>
      <c r="BG51" s="134"/>
      <c r="BH51" s="135"/>
      <c r="BI51" s="135"/>
    </row>
    <row r="52" spans="4:61" s="97" customFormat="1" ht="24.75" customHeight="1" thickBot="1">
      <c r="D52" s="395" t="s">
        <v>106</v>
      </c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7"/>
      <c r="U52" s="385">
        <v>0</v>
      </c>
      <c r="V52" s="384"/>
      <c r="W52" s="385">
        <v>3</v>
      </c>
      <c r="X52" s="570"/>
      <c r="Y52" s="385">
        <v>0</v>
      </c>
      <c r="Z52" s="384"/>
      <c r="AA52" s="383">
        <v>0</v>
      </c>
      <c r="AB52" s="570"/>
      <c r="AC52" s="385">
        <f>SUM(AC49:AD51)</f>
        <v>34</v>
      </c>
      <c r="AD52" s="384"/>
      <c r="AE52" s="385">
        <f>SUM(AE49:AF51)</f>
        <v>1020</v>
      </c>
      <c r="AF52" s="384"/>
      <c r="AG52" s="385">
        <f>SUM(AG49:AH51)</f>
        <v>45</v>
      </c>
      <c r="AH52" s="384"/>
      <c r="AI52" s="385">
        <f>SUM(AI49:AJ51)</f>
        <v>9</v>
      </c>
      <c r="AJ52" s="384"/>
      <c r="AK52" s="385">
        <f>SUM(AK49:AL51)</f>
        <v>36</v>
      </c>
      <c r="AL52" s="384"/>
      <c r="AM52" s="133">
        <v>0</v>
      </c>
      <c r="AN52" s="383">
        <f>SUM(AN49:AO51)</f>
        <v>1080</v>
      </c>
      <c r="AO52" s="384"/>
      <c r="AP52" s="385">
        <f>SUM(AP49:AR51)</f>
        <v>1.5</v>
      </c>
      <c r="AQ52" s="386"/>
      <c r="AR52" s="386"/>
      <c r="AS52" s="384"/>
      <c r="AT52" s="385">
        <f>SUM(AT49:AV51)</f>
        <v>1</v>
      </c>
      <c r="AU52" s="386"/>
      <c r="AV52" s="386"/>
      <c r="AW52" s="384"/>
      <c r="AX52" s="385">
        <f>SUM(AX49:AZ51)</f>
        <v>0</v>
      </c>
      <c r="AY52" s="386"/>
      <c r="AZ52" s="386"/>
      <c r="BA52" s="384"/>
      <c r="BB52" s="385">
        <f>SUM(BB49:BD51)</f>
        <v>0</v>
      </c>
      <c r="BC52" s="386"/>
      <c r="BD52" s="386"/>
      <c r="BE52" s="384"/>
      <c r="BF52" s="398"/>
      <c r="BG52" s="134"/>
      <c r="BH52" s="135"/>
      <c r="BI52" s="135"/>
    </row>
    <row r="53" spans="4:61" s="97" customFormat="1" ht="24.75" customHeight="1" thickBot="1">
      <c r="D53" s="433" t="s">
        <v>93</v>
      </c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5"/>
      <c r="U53" s="381">
        <f>U42+U47+U52</f>
        <v>0</v>
      </c>
      <c r="V53" s="382"/>
      <c r="W53" s="381">
        <f>W42+W47+W52</f>
        <v>7</v>
      </c>
      <c r="X53" s="382"/>
      <c r="Y53" s="381">
        <f>Y42+Y47+Y52</f>
        <v>0</v>
      </c>
      <c r="Z53" s="382"/>
      <c r="AA53" s="381">
        <f>AA42+AA47+AA52</f>
        <v>0</v>
      </c>
      <c r="AB53" s="382"/>
      <c r="AC53" s="381">
        <f>AC42+AC47+AC52</f>
        <v>45</v>
      </c>
      <c r="AD53" s="382"/>
      <c r="AE53" s="381">
        <f>AE42+AE47+AE52</f>
        <v>1350</v>
      </c>
      <c r="AF53" s="382"/>
      <c r="AG53" s="381">
        <f>AG42+AG47+AG52</f>
        <v>261</v>
      </c>
      <c r="AH53" s="382"/>
      <c r="AI53" s="381">
        <f>AI42+AI47+AI52</f>
        <v>81</v>
      </c>
      <c r="AJ53" s="382"/>
      <c r="AK53" s="381">
        <f>AK42+AK47+AK52</f>
        <v>180</v>
      </c>
      <c r="AL53" s="382"/>
      <c r="AM53" s="139">
        <v>0</v>
      </c>
      <c r="AN53" s="381">
        <f>AO42+AN47+AN52</f>
        <v>1194</v>
      </c>
      <c r="AO53" s="382"/>
      <c r="AP53" s="380">
        <f>AP42+AP47+AP52</f>
        <v>6.5</v>
      </c>
      <c r="AQ53" s="381"/>
      <c r="AR53" s="381"/>
      <c r="AS53" s="382"/>
      <c r="AT53" s="380">
        <f>AT42+AT47+AT52</f>
        <v>8</v>
      </c>
      <c r="AU53" s="381"/>
      <c r="AV53" s="381"/>
      <c r="AW53" s="382"/>
      <c r="AX53" s="380">
        <f>AX42+AX47+AX52</f>
        <v>0</v>
      </c>
      <c r="AY53" s="381"/>
      <c r="AZ53" s="381"/>
      <c r="BA53" s="382"/>
      <c r="BB53" s="380">
        <f>BB42+BB47+BB52</f>
        <v>0</v>
      </c>
      <c r="BC53" s="381"/>
      <c r="BD53" s="381"/>
      <c r="BE53" s="382"/>
      <c r="BF53" s="138"/>
      <c r="BG53" s="134"/>
      <c r="BH53" s="135"/>
      <c r="BI53" s="135"/>
    </row>
    <row r="54" spans="4:61" s="77" customFormat="1" ht="33.75" customHeight="1" thickBot="1">
      <c r="D54" s="559" t="s">
        <v>94</v>
      </c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1"/>
      <c r="BG54" s="134"/>
      <c r="BH54" s="140"/>
      <c r="BI54" s="140"/>
    </row>
    <row r="55" spans="4:61" s="97" customFormat="1" ht="30.75" customHeight="1" thickBot="1">
      <c r="D55" s="391" t="s">
        <v>95</v>
      </c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93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4"/>
      <c r="BG55" s="134"/>
      <c r="BH55" s="135"/>
      <c r="BI55" s="135"/>
    </row>
    <row r="56" spans="4:61" s="97" customFormat="1" ht="46.5" customHeight="1" thickBot="1">
      <c r="D56" s="387" t="s">
        <v>160</v>
      </c>
      <c r="E56" s="388"/>
      <c r="F56" s="389"/>
      <c r="G56" s="562" t="s">
        <v>161</v>
      </c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4"/>
      <c r="U56" s="379">
        <v>1</v>
      </c>
      <c r="V56" s="365"/>
      <c r="W56" s="364">
        <v>2</v>
      </c>
      <c r="X56" s="365"/>
      <c r="Y56" s="364"/>
      <c r="Z56" s="365"/>
      <c r="AA56" s="364"/>
      <c r="AB56" s="365"/>
      <c r="AC56" s="364">
        <v>11</v>
      </c>
      <c r="AD56" s="365"/>
      <c r="AE56" s="364">
        <f>AC56*30</f>
        <v>330</v>
      </c>
      <c r="AF56" s="365"/>
      <c r="AG56" s="364">
        <f>AI56+AK56+AM56</f>
        <v>108</v>
      </c>
      <c r="AH56" s="379"/>
      <c r="AI56" s="385">
        <v>54</v>
      </c>
      <c r="AJ56" s="384"/>
      <c r="AK56" s="385"/>
      <c r="AL56" s="384"/>
      <c r="AM56" s="133">
        <v>54</v>
      </c>
      <c r="AN56" s="364">
        <f>AE56-AG56</f>
        <v>222</v>
      </c>
      <c r="AO56" s="365"/>
      <c r="AP56" s="364">
        <v>3</v>
      </c>
      <c r="AQ56" s="379"/>
      <c r="AR56" s="379"/>
      <c r="AS56" s="365"/>
      <c r="AT56" s="364">
        <v>3</v>
      </c>
      <c r="AU56" s="379"/>
      <c r="AV56" s="379"/>
      <c r="AW56" s="365"/>
      <c r="AX56" s="364"/>
      <c r="AY56" s="379"/>
      <c r="AZ56" s="379"/>
      <c r="BA56" s="365"/>
      <c r="BB56" s="364"/>
      <c r="BC56" s="379"/>
      <c r="BD56" s="379"/>
      <c r="BE56" s="365"/>
      <c r="BF56" s="399"/>
      <c r="BG56" s="135"/>
      <c r="BH56" s="135"/>
      <c r="BI56" s="135"/>
    </row>
    <row r="57" spans="4:61" s="97" customFormat="1" ht="24.75" customHeight="1" thickBot="1">
      <c r="D57" s="395" t="s">
        <v>109</v>
      </c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7"/>
      <c r="U57" s="317">
        <v>1</v>
      </c>
      <c r="V57" s="318"/>
      <c r="W57" s="317">
        <v>1</v>
      </c>
      <c r="X57" s="318"/>
      <c r="Y57" s="317">
        <v>0</v>
      </c>
      <c r="Z57" s="319"/>
      <c r="AA57" s="318">
        <v>0</v>
      </c>
      <c r="AB57" s="318"/>
      <c r="AC57" s="317">
        <f>AC56</f>
        <v>11</v>
      </c>
      <c r="AD57" s="319"/>
      <c r="AE57" s="317">
        <f>AE56</f>
        <v>330</v>
      </c>
      <c r="AF57" s="319"/>
      <c r="AG57" s="317">
        <f>AG56</f>
        <v>108</v>
      </c>
      <c r="AH57" s="319"/>
      <c r="AI57" s="317">
        <f>AI56</f>
        <v>54</v>
      </c>
      <c r="AJ57" s="319"/>
      <c r="AK57" s="317">
        <f>AK56</f>
        <v>0</v>
      </c>
      <c r="AL57" s="319"/>
      <c r="AM57" s="139">
        <f>AM56</f>
        <v>54</v>
      </c>
      <c r="AN57" s="318">
        <f>AN56</f>
        <v>222</v>
      </c>
      <c r="AO57" s="319"/>
      <c r="AP57" s="317">
        <f>AP56</f>
        <v>3</v>
      </c>
      <c r="AQ57" s="318"/>
      <c r="AR57" s="318"/>
      <c r="AS57" s="319"/>
      <c r="AT57" s="317">
        <f>AT56</f>
        <v>3</v>
      </c>
      <c r="AU57" s="318"/>
      <c r="AV57" s="318"/>
      <c r="AW57" s="319"/>
      <c r="AX57" s="317">
        <f>AX56</f>
        <v>0</v>
      </c>
      <c r="AY57" s="318"/>
      <c r="AZ57" s="318"/>
      <c r="BA57" s="319"/>
      <c r="BB57" s="317">
        <f>BB56</f>
        <v>0</v>
      </c>
      <c r="BC57" s="318"/>
      <c r="BD57" s="318"/>
      <c r="BE57" s="319"/>
      <c r="BF57" s="400"/>
      <c r="BG57" s="135"/>
      <c r="BH57" s="135"/>
      <c r="BI57" s="135"/>
    </row>
    <row r="58" spans="4:61" s="97" customFormat="1" ht="24.75" customHeight="1" thickBot="1">
      <c r="D58" s="391" t="s">
        <v>96</v>
      </c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4"/>
      <c r="BF58" s="400"/>
      <c r="BG58" s="135"/>
      <c r="BH58" s="135"/>
      <c r="BI58" s="135"/>
    </row>
    <row r="59" spans="4:61" s="97" customFormat="1" ht="24.75" customHeight="1" thickBot="1">
      <c r="D59" s="665" t="s">
        <v>206</v>
      </c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144"/>
      <c r="BG59" s="135"/>
      <c r="BH59" s="135"/>
      <c r="BI59" s="135"/>
    </row>
    <row r="60" spans="4:61" s="97" customFormat="1" ht="45.75" customHeight="1">
      <c r="D60" s="339" t="s">
        <v>177</v>
      </c>
      <c r="E60" s="340"/>
      <c r="F60" s="341"/>
      <c r="G60" s="342" t="s">
        <v>134</v>
      </c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4"/>
      <c r="U60" s="345">
        <v>1</v>
      </c>
      <c r="V60" s="345"/>
      <c r="W60" s="345"/>
      <c r="X60" s="345"/>
      <c r="Y60" s="345"/>
      <c r="Z60" s="345"/>
      <c r="AA60" s="345"/>
      <c r="AB60" s="345"/>
      <c r="AC60" s="345">
        <v>6</v>
      </c>
      <c r="AD60" s="345"/>
      <c r="AE60" s="345">
        <f aca="true" t="shared" si="1" ref="AE60:AE65">AC60*30</f>
        <v>180</v>
      </c>
      <c r="AF60" s="345"/>
      <c r="AG60" s="345">
        <f aca="true" t="shared" si="2" ref="AG60:AG65">AI60+AK60+AM60</f>
        <v>54</v>
      </c>
      <c r="AH60" s="345"/>
      <c r="AI60" s="345">
        <v>36</v>
      </c>
      <c r="AJ60" s="345"/>
      <c r="AK60" s="345"/>
      <c r="AL60" s="345"/>
      <c r="AM60" s="51">
        <v>18</v>
      </c>
      <c r="AN60" s="345">
        <f aca="true" t="shared" si="3" ref="AN60:AN65">AE60-AG60</f>
        <v>126</v>
      </c>
      <c r="AO60" s="345"/>
      <c r="AP60" s="345">
        <v>3</v>
      </c>
      <c r="AQ60" s="345"/>
      <c r="AR60" s="345"/>
      <c r="AS60" s="345"/>
      <c r="AT60" s="678"/>
      <c r="AU60" s="678"/>
      <c r="AV60" s="678"/>
      <c r="AW60" s="678"/>
      <c r="AX60" s="678"/>
      <c r="AY60" s="678"/>
      <c r="AZ60" s="678"/>
      <c r="BA60" s="678"/>
      <c r="BB60" s="678"/>
      <c r="BC60" s="678"/>
      <c r="BD60" s="678"/>
      <c r="BE60" s="678"/>
      <c r="BF60" s="144"/>
      <c r="BG60" s="135"/>
      <c r="BH60" s="135"/>
      <c r="BI60" s="135"/>
    </row>
    <row r="61" spans="4:61" s="97" customFormat="1" ht="23.25">
      <c r="D61" s="353" t="s">
        <v>178</v>
      </c>
      <c r="E61" s="354"/>
      <c r="F61" s="355"/>
      <c r="G61" s="349" t="s">
        <v>221</v>
      </c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1"/>
      <c r="U61" s="352">
        <v>1</v>
      </c>
      <c r="V61" s="352"/>
      <c r="W61" s="352"/>
      <c r="X61" s="352"/>
      <c r="Y61" s="352"/>
      <c r="Z61" s="352"/>
      <c r="AA61" s="352">
        <v>1</v>
      </c>
      <c r="AB61" s="352"/>
      <c r="AC61" s="352">
        <v>6</v>
      </c>
      <c r="AD61" s="352"/>
      <c r="AE61" s="352">
        <f t="shared" si="1"/>
        <v>180</v>
      </c>
      <c r="AF61" s="352"/>
      <c r="AG61" s="352">
        <f t="shared" si="2"/>
        <v>54</v>
      </c>
      <c r="AH61" s="352"/>
      <c r="AI61" s="352">
        <v>36</v>
      </c>
      <c r="AJ61" s="352"/>
      <c r="AK61" s="352"/>
      <c r="AL61" s="352"/>
      <c r="AM61" s="50">
        <v>18</v>
      </c>
      <c r="AN61" s="352">
        <f t="shared" si="3"/>
        <v>126</v>
      </c>
      <c r="AO61" s="352"/>
      <c r="AP61" s="674">
        <v>3</v>
      </c>
      <c r="AQ61" s="674"/>
      <c r="AR61" s="674"/>
      <c r="AS61" s="674"/>
      <c r="AT61" s="675"/>
      <c r="AU61" s="675"/>
      <c r="AV61" s="675"/>
      <c r="AW61" s="675"/>
      <c r="AX61" s="675"/>
      <c r="AY61" s="675"/>
      <c r="AZ61" s="675"/>
      <c r="BA61" s="675"/>
      <c r="BB61" s="675"/>
      <c r="BC61" s="675"/>
      <c r="BD61" s="675"/>
      <c r="BE61" s="675"/>
      <c r="BF61" s="144"/>
      <c r="BG61" s="135"/>
      <c r="BH61" s="135"/>
      <c r="BI61" s="135"/>
    </row>
    <row r="62" spans="4:61" s="97" customFormat="1" ht="47.25" customHeight="1">
      <c r="D62" s="346" t="s">
        <v>179</v>
      </c>
      <c r="E62" s="347"/>
      <c r="F62" s="348"/>
      <c r="G62" s="349" t="s">
        <v>136</v>
      </c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1"/>
      <c r="U62" s="352"/>
      <c r="V62" s="352"/>
      <c r="W62" s="352">
        <v>1</v>
      </c>
      <c r="X62" s="352"/>
      <c r="Y62" s="352"/>
      <c r="Z62" s="352"/>
      <c r="AA62" s="352"/>
      <c r="AB62" s="352"/>
      <c r="AC62" s="352">
        <v>5.5</v>
      </c>
      <c r="AD62" s="352"/>
      <c r="AE62" s="352">
        <f t="shared" si="1"/>
        <v>165</v>
      </c>
      <c r="AF62" s="352"/>
      <c r="AG62" s="352">
        <f t="shared" si="2"/>
        <v>54</v>
      </c>
      <c r="AH62" s="352"/>
      <c r="AI62" s="352">
        <v>36</v>
      </c>
      <c r="AJ62" s="352"/>
      <c r="AK62" s="352">
        <v>18</v>
      </c>
      <c r="AL62" s="352"/>
      <c r="AM62" s="50"/>
      <c r="AN62" s="352">
        <f t="shared" si="3"/>
        <v>111</v>
      </c>
      <c r="AO62" s="352"/>
      <c r="AP62" s="674">
        <v>3</v>
      </c>
      <c r="AQ62" s="674"/>
      <c r="AR62" s="674"/>
      <c r="AS62" s="674"/>
      <c r="AT62" s="674"/>
      <c r="AU62" s="674"/>
      <c r="AV62" s="674"/>
      <c r="AW62" s="674"/>
      <c r="AX62" s="674"/>
      <c r="AY62" s="674"/>
      <c r="AZ62" s="674"/>
      <c r="BA62" s="674"/>
      <c r="BB62" s="674"/>
      <c r="BC62" s="674"/>
      <c r="BD62" s="674"/>
      <c r="BE62" s="674"/>
      <c r="BF62" s="144"/>
      <c r="BG62" s="135"/>
      <c r="BH62" s="135"/>
      <c r="BI62" s="135"/>
    </row>
    <row r="63" spans="4:61" s="97" customFormat="1" ht="23.25">
      <c r="D63" s="346" t="s">
        <v>180</v>
      </c>
      <c r="E63" s="347"/>
      <c r="F63" s="348"/>
      <c r="G63" s="349" t="s">
        <v>220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1"/>
      <c r="U63" s="352">
        <v>2</v>
      </c>
      <c r="V63" s="352"/>
      <c r="W63" s="352"/>
      <c r="X63" s="352"/>
      <c r="Y63" s="352"/>
      <c r="Z63" s="352"/>
      <c r="AA63" s="352"/>
      <c r="AB63" s="352"/>
      <c r="AC63" s="352">
        <v>5</v>
      </c>
      <c r="AD63" s="352"/>
      <c r="AE63" s="352">
        <f t="shared" si="1"/>
        <v>150</v>
      </c>
      <c r="AF63" s="352"/>
      <c r="AG63" s="352">
        <f t="shared" si="2"/>
        <v>54</v>
      </c>
      <c r="AH63" s="352"/>
      <c r="AI63" s="352">
        <v>36</v>
      </c>
      <c r="AJ63" s="352"/>
      <c r="AK63" s="352"/>
      <c r="AL63" s="352"/>
      <c r="AM63" s="50">
        <v>18</v>
      </c>
      <c r="AN63" s="352">
        <f t="shared" si="3"/>
        <v>96</v>
      </c>
      <c r="AO63" s="352"/>
      <c r="AP63" s="674"/>
      <c r="AQ63" s="674"/>
      <c r="AR63" s="674"/>
      <c r="AS63" s="674"/>
      <c r="AT63" s="674">
        <v>3</v>
      </c>
      <c r="AU63" s="674"/>
      <c r="AV63" s="674"/>
      <c r="AW63" s="674"/>
      <c r="AX63" s="674"/>
      <c r="AY63" s="674"/>
      <c r="AZ63" s="674"/>
      <c r="BA63" s="674"/>
      <c r="BB63" s="674"/>
      <c r="BC63" s="674"/>
      <c r="BD63" s="674"/>
      <c r="BE63" s="674"/>
      <c r="BF63" s="144"/>
      <c r="BG63" s="135"/>
      <c r="BH63" s="135"/>
      <c r="BI63" s="135"/>
    </row>
    <row r="64" spans="4:61" s="97" customFormat="1" ht="48" customHeight="1">
      <c r="D64" s="346" t="s">
        <v>181</v>
      </c>
      <c r="E64" s="347"/>
      <c r="F64" s="348"/>
      <c r="G64" s="349" t="s">
        <v>166</v>
      </c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1"/>
      <c r="U64" s="352">
        <v>2</v>
      </c>
      <c r="V64" s="352"/>
      <c r="W64" s="352"/>
      <c r="X64" s="352"/>
      <c r="Y64" s="352"/>
      <c r="Z64" s="352"/>
      <c r="AA64" s="352"/>
      <c r="AB64" s="352"/>
      <c r="AC64" s="352">
        <v>5</v>
      </c>
      <c r="AD64" s="352"/>
      <c r="AE64" s="352">
        <f t="shared" si="1"/>
        <v>150</v>
      </c>
      <c r="AF64" s="352"/>
      <c r="AG64" s="352">
        <f t="shared" si="2"/>
        <v>54</v>
      </c>
      <c r="AH64" s="352"/>
      <c r="AI64" s="352">
        <v>36</v>
      </c>
      <c r="AJ64" s="352"/>
      <c r="AK64" s="352"/>
      <c r="AL64" s="352"/>
      <c r="AM64" s="50">
        <v>18</v>
      </c>
      <c r="AN64" s="352">
        <f t="shared" si="3"/>
        <v>96</v>
      </c>
      <c r="AO64" s="352"/>
      <c r="AP64" s="674"/>
      <c r="AQ64" s="674"/>
      <c r="AR64" s="674"/>
      <c r="AS64" s="674"/>
      <c r="AT64" s="674">
        <v>3</v>
      </c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144"/>
      <c r="BG64" s="135"/>
      <c r="BH64" s="135"/>
      <c r="BI64" s="135"/>
    </row>
    <row r="65" spans="4:61" s="97" customFormat="1" ht="23.25">
      <c r="D65" s="346" t="s">
        <v>182</v>
      </c>
      <c r="E65" s="347"/>
      <c r="F65" s="348"/>
      <c r="G65" s="349" t="s">
        <v>167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1"/>
      <c r="U65" s="352">
        <v>2</v>
      </c>
      <c r="V65" s="352"/>
      <c r="W65" s="352"/>
      <c r="X65" s="352"/>
      <c r="Y65" s="352"/>
      <c r="Z65" s="352"/>
      <c r="AA65" s="352">
        <v>2</v>
      </c>
      <c r="AB65" s="352"/>
      <c r="AC65" s="352">
        <v>6.5</v>
      </c>
      <c r="AD65" s="352"/>
      <c r="AE65" s="352">
        <f t="shared" si="1"/>
        <v>195</v>
      </c>
      <c r="AF65" s="352"/>
      <c r="AG65" s="352">
        <f t="shared" si="2"/>
        <v>54</v>
      </c>
      <c r="AH65" s="352"/>
      <c r="AI65" s="352">
        <v>36</v>
      </c>
      <c r="AJ65" s="352"/>
      <c r="AK65" s="352"/>
      <c r="AL65" s="352"/>
      <c r="AM65" s="50">
        <v>18</v>
      </c>
      <c r="AN65" s="352">
        <f t="shared" si="3"/>
        <v>141</v>
      </c>
      <c r="AO65" s="352"/>
      <c r="AP65" s="674"/>
      <c r="AQ65" s="674"/>
      <c r="AR65" s="674"/>
      <c r="AS65" s="674"/>
      <c r="AT65" s="674">
        <v>3</v>
      </c>
      <c r="AU65" s="674"/>
      <c r="AV65" s="674"/>
      <c r="AW65" s="674"/>
      <c r="AX65" s="674"/>
      <c r="AY65" s="674"/>
      <c r="AZ65" s="674"/>
      <c r="BA65" s="674"/>
      <c r="BB65" s="674"/>
      <c r="BC65" s="674"/>
      <c r="BD65" s="674"/>
      <c r="BE65" s="674"/>
      <c r="BF65" s="144"/>
      <c r="BG65" s="135"/>
      <c r="BH65" s="135"/>
      <c r="BI65" s="135"/>
    </row>
    <row r="66" spans="4:61" s="97" customFormat="1" ht="24.75" customHeight="1" thickBot="1">
      <c r="D66" s="395" t="s">
        <v>110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7"/>
      <c r="U66" s="381">
        <v>5</v>
      </c>
      <c r="V66" s="382"/>
      <c r="W66" s="380">
        <v>1</v>
      </c>
      <c r="X66" s="382"/>
      <c r="Y66" s="380">
        <v>0</v>
      </c>
      <c r="Z66" s="382"/>
      <c r="AA66" s="380">
        <v>2</v>
      </c>
      <c r="AB66" s="382"/>
      <c r="AC66" s="380">
        <f>SUM(AC60:AD65)</f>
        <v>34</v>
      </c>
      <c r="AD66" s="382"/>
      <c r="AE66" s="380">
        <f>SUM(AE60:AF65)</f>
        <v>1020</v>
      </c>
      <c r="AF66" s="382"/>
      <c r="AG66" s="380">
        <f>SUM(AG60:AH65)</f>
        <v>324</v>
      </c>
      <c r="AH66" s="382"/>
      <c r="AI66" s="380">
        <f>SUM(AI60:AJ65)</f>
        <v>216</v>
      </c>
      <c r="AJ66" s="382"/>
      <c r="AK66" s="380">
        <f>SUM(AK60:AL65)</f>
        <v>18</v>
      </c>
      <c r="AL66" s="382"/>
      <c r="AM66" s="139">
        <f>SUM(AM60:AM65)</f>
        <v>90</v>
      </c>
      <c r="AN66" s="381">
        <f>SUM(AN60:AO65)</f>
        <v>696</v>
      </c>
      <c r="AO66" s="382"/>
      <c r="AP66" s="380">
        <f>SUM(AP60:AS65)</f>
        <v>9</v>
      </c>
      <c r="AQ66" s="381"/>
      <c r="AR66" s="381"/>
      <c r="AS66" s="382"/>
      <c r="AT66" s="380">
        <f>SUM(AT60:AW65)</f>
        <v>9</v>
      </c>
      <c r="AU66" s="381"/>
      <c r="AV66" s="381"/>
      <c r="AW66" s="382"/>
      <c r="AX66" s="380">
        <f>SUM(AX60:BA65)</f>
        <v>0</v>
      </c>
      <c r="AY66" s="381"/>
      <c r="AZ66" s="381"/>
      <c r="BA66" s="382"/>
      <c r="BB66" s="380">
        <f>SUM(BB60:BE65)</f>
        <v>0</v>
      </c>
      <c r="BC66" s="381"/>
      <c r="BD66" s="381"/>
      <c r="BE66" s="382"/>
      <c r="BF66" s="144"/>
      <c r="BG66" s="135"/>
      <c r="BH66" s="135"/>
      <c r="BI66" s="135"/>
    </row>
    <row r="67" spans="4:61" s="97" customFormat="1" ht="24.75" customHeight="1" thickBot="1">
      <c r="D67" s="682" t="s">
        <v>98</v>
      </c>
      <c r="E67" s="689"/>
      <c r="F67" s="689"/>
      <c r="G67" s="689"/>
      <c r="H67" s="689"/>
      <c r="I67" s="689"/>
      <c r="J67" s="689"/>
      <c r="K67" s="689"/>
      <c r="L67" s="689"/>
      <c r="M67" s="689"/>
      <c r="N67" s="689"/>
      <c r="O67" s="689"/>
      <c r="P67" s="689"/>
      <c r="Q67" s="689"/>
      <c r="R67" s="689"/>
      <c r="S67" s="689"/>
      <c r="T67" s="689"/>
      <c r="U67" s="682">
        <f>U57+U66</f>
        <v>6</v>
      </c>
      <c r="V67" s="683"/>
      <c r="W67" s="682">
        <f>W57+W66</f>
        <v>2</v>
      </c>
      <c r="X67" s="683"/>
      <c r="Y67" s="682">
        <f>Y57+Y66</f>
        <v>0</v>
      </c>
      <c r="Z67" s="683"/>
      <c r="AA67" s="682">
        <f>AA57+AA66</f>
        <v>2</v>
      </c>
      <c r="AB67" s="683"/>
      <c r="AC67" s="682">
        <f>AC57+AC66</f>
        <v>45</v>
      </c>
      <c r="AD67" s="683"/>
      <c r="AE67" s="682">
        <f>AE57+AE66</f>
        <v>1350</v>
      </c>
      <c r="AF67" s="683"/>
      <c r="AG67" s="682">
        <f>AG57+AG66</f>
        <v>432</v>
      </c>
      <c r="AH67" s="683"/>
      <c r="AI67" s="682">
        <f>AI57+AI66</f>
        <v>270</v>
      </c>
      <c r="AJ67" s="683"/>
      <c r="AK67" s="682">
        <f>AK57+AK66</f>
        <v>18</v>
      </c>
      <c r="AL67" s="683"/>
      <c r="AM67" s="133">
        <f>AM66+AM57</f>
        <v>144</v>
      </c>
      <c r="AN67" s="682">
        <f>AN57+AN66</f>
        <v>918</v>
      </c>
      <c r="AO67" s="683"/>
      <c r="AP67" s="385">
        <f>SUM(AP57+AP66)</f>
        <v>12</v>
      </c>
      <c r="AQ67" s="386"/>
      <c r="AR67" s="386"/>
      <c r="AS67" s="384"/>
      <c r="AT67" s="385">
        <f>SUM(AT57+AT66)</f>
        <v>12</v>
      </c>
      <c r="AU67" s="386"/>
      <c r="AV67" s="386"/>
      <c r="AW67" s="384"/>
      <c r="AX67" s="385">
        <f>SUM(AX57+AX66)</f>
        <v>0</v>
      </c>
      <c r="AY67" s="386"/>
      <c r="AZ67" s="386"/>
      <c r="BA67" s="384"/>
      <c r="BB67" s="385">
        <f>SUM(BB57+BB66)</f>
        <v>0</v>
      </c>
      <c r="BC67" s="386"/>
      <c r="BD67" s="386"/>
      <c r="BE67" s="384"/>
      <c r="BG67" s="135"/>
      <c r="BH67" s="135"/>
      <c r="BI67" s="135"/>
    </row>
    <row r="68" spans="4:61" s="141" customFormat="1" ht="25.5" customHeight="1" thickBot="1">
      <c r="D68" s="690" t="s">
        <v>41</v>
      </c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2"/>
      <c r="U68" s="380">
        <f>U53+U67</f>
        <v>6</v>
      </c>
      <c r="V68" s="382"/>
      <c r="W68" s="380">
        <f>W53+W67</f>
        <v>9</v>
      </c>
      <c r="X68" s="382"/>
      <c r="Y68" s="380">
        <f>Y53+Y67</f>
        <v>0</v>
      </c>
      <c r="Z68" s="382"/>
      <c r="AA68" s="380">
        <f>AA53+AA67</f>
        <v>2</v>
      </c>
      <c r="AB68" s="382"/>
      <c r="AC68" s="380">
        <f>AC53+AC67</f>
        <v>90</v>
      </c>
      <c r="AD68" s="382"/>
      <c r="AE68" s="380">
        <f>AE53+AE67</f>
        <v>2700</v>
      </c>
      <c r="AF68" s="382"/>
      <c r="AG68" s="380">
        <f>AG53+AG67</f>
        <v>693</v>
      </c>
      <c r="AH68" s="382"/>
      <c r="AI68" s="380">
        <f>AI53+AI67</f>
        <v>351</v>
      </c>
      <c r="AJ68" s="382"/>
      <c r="AK68" s="380">
        <f>AK53+AK67</f>
        <v>198</v>
      </c>
      <c r="AL68" s="382"/>
      <c r="AM68" s="133">
        <f>AM67+AM53</f>
        <v>144</v>
      </c>
      <c r="AN68" s="379">
        <f>AN67+AN53</f>
        <v>2112</v>
      </c>
      <c r="AO68" s="365"/>
      <c r="AP68" s="694">
        <f>AP67+AP53</f>
        <v>18.5</v>
      </c>
      <c r="AQ68" s="695"/>
      <c r="AR68" s="695"/>
      <c r="AS68" s="696"/>
      <c r="AT68" s="694">
        <f>AT67+AT53</f>
        <v>20</v>
      </c>
      <c r="AU68" s="695"/>
      <c r="AV68" s="695"/>
      <c r="AW68" s="696"/>
      <c r="AX68" s="694">
        <f>AX67+AX53</f>
        <v>0</v>
      </c>
      <c r="AY68" s="695"/>
      <c r="AZ68" s="695"/>
      <c r="BA68" s="696"/>
      <c r="BB68" s="694" t="e">
        <f>BB67+#REF!</f>
        <v>#REF!</v>
      </c>
      <c r="BC68" s="695"/>
      <c r="BD68" s="695"/>
      <c r="BE68" s="696"/>
      <c r="BG68" s="142"/>
      <c r="BH68" s="142"/>
      <c r="BI68" s="142"/>
    </row>
    <row r="69" spans="4:61" s="143" customFormat="1" ht="24" customHeight="1" thickBot="1">
      <c r="D69" s="698" t="s">
        <v>42</v>
      </c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U69" s="699"/>
      <c r="V69" s="699"/>
      <c r="W69" s="699"/>
      <c r="X69" s="699"/>
      <c r="Y69" s="699"/>
      <c r="Z69" s="699"/>
      <c r="AA69" s="699"/>
      <c r="AB69" s="699"/>
      <c r="AC69" s="699"/>
      <c r="AD69" s="699"/>
      <c r="AE69" s="699"/>
      <c r="AF69" s="699"/>
      <c r="AG69" s="699"/>
      <c r="AH69" s="699"/>
      <c r="AI69" s="699"/>
      <c r="AJ69" s="699"/>
      <c r="AK69" s="699"/>
      <c r="AL69" s="699"/>
      <c r="AM69" s="699"/>
      <c r="AN69" s="699"/>
      <c r="AO69" s="700"/>
      <c r="AP69" s="385">
        <f>AP68</f>
        <v>18.5</v>
      </c>
      <c r="AQ69" s="386"/>
      <c r="AR69" s="386"/>
      <c r="AS69" s="384"/>
      <c r="AT69" s="385">
        <f>AT68</f>
        <v>20</v>
      </c>
      <c r="AU69" s="386"/>
      <c r="AV69" s="386"/>
      <c r="AW69" s="384"/>
      <c r="AX69" s="385">
        <f>AX68</f>
        <v>0</v>
      </c>
      <c r="AY69" s="386"/>
      <c r="AZ69" s="386"/>
      <c r="BA69" s="384"/>
      <c r="BB69" s="385"/>
      <c r="BC69" s="386"/>
      <c r="BD69" s="386"/>
      <c r="BE69" s="384"/>
      <c r="BG69" s="140"/>
      <c r="BH69" s="140"/>
      <c r="BI69" s="140"/>
    </row>
    <row r="70" spans="4:61" s="130" customFormat="1" ht="25.5" customHeight="1" thickBot="1">
      <c r="D70" s="684" t="s">
        <v>43</v>
      </c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659"/>
      <c r="AB70" s="659"/>
      <c r="AC70" s="659"/>
      <c r="AD70" s="659"/>
      <c r="AE70" s="659"/>
      <c r="AF70" s="659"/>
      <c r="AG70" s="659"/>
      <c r="AH70" s="659"/>
      <c r="AI70" s="659"/>
      <c r="AJ70" s="659"/>
      <c r="AK70" s="659"/>
      <c r="AL70" s="659"/>
      <c r="AM70" s="659"/>
      <c r="AN70" s="659"/>
      <c r="AO70" s="685"/>
      <c r="AP70" s="385">
        <v>3</v>
      </c>
      <c r="AQ70" s="386"/>
      <c r="AR70" s="386"/>
      <c r="AS70" s="384"/>
      <c r="AT70" s="385">
        <v>3</v>
      </c>
      <c r="AU70" s="386"/>
      <c r="AV70" s="386"/>
      <c r="AW70" s="384"/>
      <c r="AX70" s="383"/>
      <c r="AY70" s="386"/>
      <c r="AZ70" s="386"/>
      <c r="BA70" s="570"/>
      <c r="BB70" s="385"/>
      <c r="BC70" s="386"/>
      <c r="BD70" s="386"/>
      <c r="BE70" s="384"/>
      <c r="BG70" s="144"/>
      <c r="BH70" s="144"/>
      <c r="BI70" s="144"/>
    </row>
    <row r="71" spans="3:61" s="130" customFormat="1" ht="24" customHeight="1" thickBot="1">
      <c r="C71" s="145"/>
      <c r="D71" s="684" t="s">
        <v>44</v>
      </c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  <c r="AI71" s="659"/>
      <c r="AJ71" s="659"/>
      <c r="AK71" s="659"/>
      <c r="AL71" s="659"/>
      <c r="AM71" s="659"/>
      <c r="AN71" s="659"/>
      <c r="AO71" s="685"/>
      <c r="AP71" s="385">
        <v>3</v>
      </c>
      <c r="AQ71" s="386"/>
      <c r="AR71" s="386"/>
      <c r="AS71" s="384"/>
      <c r="AT71" s="385">
        <v>5</v>
      </c>
      <c r="AU71" s="386"/>
      <c r="AV71" s="386"/>
      <c r="AW71" s="384"/>
      <c r="AX71" s="383">
        <v>1</v>
      </c>
      <c r="AY71" s="386"/>
      <c r="AZ71" s="386"/>
      <c r="BA71" s="570"/>
      <c r="BB71" s="385"/>
      <c r="BC71" s="386"/>
      <c r="BD71" s="386"/>
      <c r="BE71" s="384"/>
      <c r="BG71" s="144"/>
      <c r="BH71" s="144"/>
      <c r="BI71" s="144"/>
    </row>
    <row r="72" spans="3:61" s="130" customFormat="1" ht="22.5" customHeight="1" thickBot="1">
      <c r="C72" s="145"/>
      <c r="D72" s="356" t="s">
        <v>45</v>
      </c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8"/>
      <c r="AP72" s="385"/>
      <c r="AQ72" s="386"/>
      <c r="AR72" s="386"/>
      <c r="AS72" s="384"/>
      <c r="AT72" s="385"/>
      <c r="AU72" s="386"/>
      <c r="AV72" s="386"/>
      <c r="AW72" s="384"/>
      <c r="AX72" s="383"/>
      <c r="AY72" s="386"/>
      <c r="AZ72" s="386"/>
      <c r="BA72" s="570"/>
      <c r="BB72" s="385"/>
      <c r="BC72" s="386"/>
      <c r="BD72" s="386"/>
      <c r="BE72" s="384"/>
      <c r="BG72" s="144"/>
      <c r="BH72" s="144"/>
      <c r="BI72" s="144"/>
    </row>
    <row r="73" spans="3:61" s="147" customFormat="1" ht="25.5" customHeight="1" thickBot="1">
      <c r="C73" s="146"/>
      <c r="D73" s="356" t="s">
        <v>46</v>
      </c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8"/>
      <c r="AP73" s="385">
        <v>1</v>
      </c>
      <c r="AQ73" s="386"/>
      <c r="AR73" s="386"/>
      <c r="AS73" s="384"/>
      <c r="AT73" s="385">
        <v>1</v>
      </c>
      <c r="AU73" s="386"/>
      <c r="AV73" s="386"/>
      <c r="AW73" s="384"/>
      <c r="AX73" s="383"/>
      <c r="AY73" s="386"/>
      <c r="AZ73" s="386"/>
      <c r="BA73" s="570"/>
      <c r="BB73" s="385"/>
      <c r="BC73" s="386"/>
      <c r="BD73" s="386"/>
      <c r="BE73" s="384"/>
      <c r="BF73" s="144"/>
      <c r="BG73" s="144"/>
      <c r="BH73" s="144"/>
      <c r="BI73" s="144"/>
    </row>
    <row r="74" spans="4:61" s="97" customFormat="1" ht="24.75" customHeight="1" thickBot="1">
      <c r="D74" s="665" t="s">
        <v>207</v>
      </c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  <c r="AG74" s="666"/>
      <c r="AH74" s="666"/>
      <c r="AI74" s="666"/>
      <c r="AJ74" s="666"/>
      <c r="AK74" s="666"/>
      <c r="AL74" s="666"/>
      <c r="AM74" s="666"/>
      <c r="AN74" s="666"/>
      <c r="AO74" s="666"/>
      <c r="AP74" s="666"/>
      <c r="AQ74" s="666"/>
      <c r="AR74" s="666"/>
      <c r="AS74" s="666"/>
      <c r="AT74" s="666"/>
      <c r="AU74" s="666"/>
      <c r="AV74" s="666"/>
      <c r="AW74" s="666"/>
      <c r="AX74" s="666"/>
      <c r="AY74" s="666"/>
      <c r="AZ74" s="666"/>
      <c r="BA74" s="666"/>
      <c r="BB74" s="666"/>
      <c r="BC74" s="666"/>
      <c r="BD74" s="666"/>
      <c r="BE74" s="667"/>
      <c r="BF74" s="144"/>
      <c r="BG74" s="135"/>
      <c r="BH74" s="135"/>
      <c r="BI74" s="135"/>
    </row>
    <row r="75" spans="4:61" s="97" customFormat="1" ht="47.25" customHeight="1">
      <c r="D75" s="701" t="s">
        <v>168</v>
      </c>
      <c r="E75" s="702"/>
      <c r="F75" s="703"/>
      <c r="G75" s="704" t="s">
        <v>184</v>
      </c>
      <c r="H75" s="705" t="s">
        <v>184</v>
      </c>
      <c r="I75" s="705" t="s">
        <v>184</v>
      </c>
      <c r="J75" s="705" t="s">
        <v>184</v>
      </c>
      <c r="K75" s="705" t="s">
        <v>184</v>
      </c>
      <c r="L75" s="705" t="s">
        <v>184</v>
      </c>
      <c r="M75" s="705" t="s">
        <v>184</v>
      </c>
      <c r="N75" s="705" t="s">
        <v>184</v>
      </c>
      <c r="O75" s="705" t="s">
        <v>184</v>
      </c>
      <c r="P75" s="705" t="s">
        <v>184</v>
      </c>
      <c r="Q75" s="705" t="s">
        <v>184</v>
      </c>
      <c r="R75" s="705" t="s">
        <v>184</v>
      </c>
      <c r="S75" s="705" t="s">
        <v>184</v>
      </c>
      <c r="T75" s="706" t="s">
        <v>184</v>
      </c>
      <c r="U75" s="345"/>
      <c r="V75" s="345"/>
      <c r="W75" s="345">
        <v>1</v>
      </c>
      <c r="X75" s="345"/>
      <c r="Y75" s="345"/>
      <c r="Z75" s="345"/>
      <c r="AA75" s="345"/>
      <c r="AB75" s="345"/>
      <c r="AC75" s="345">
        <v>5</v>
      </c>
      <c r="AD75" s="345"/>
      <c r="AE75" s="345">
        <v>150</v>
      </c>
      <c r="AF75" s="345"/>
      <c r="AG75" s="345">
        <v>36</v>
      </c>
      <c r="AH75" s="345"/>
      <c r="AI75" s="345">
        <v>18</v>
      </c>
      <c r="AJ75" s="345"/>
      <c r="AK75" s="345"/>
      <c r="AL75" s="345"/>
      <c r="AM75" s="51">
        <v>18</v>
      </c>
      <c r="AN75" s="345">
        <v>114</v>
      </c>
      <c r="AO75" s="345"/>
      <c r="AP75" s="345">
        <v>2</v>
      </c>
      <c r="AQ75" s="345"/>
      <c r="AR75" s="345"/>
      <c r="AS75" s="345"/>
      <c r="AT75" s="678"/>
      <c r="AU75" s="678"/>
      <c r="AV75" s="678"/>
      <c r="AW75" s="678"/>
      <c r="AX75" s="678"/>
      <c r="AY75" s="678"/>
      <c r="AZ75" s="678"/>
      <c r="BA75" s="678"/>
      <c r="BB75" s="678"/>
      <c r="BC75" s="678"/>
      <c r="BD75" s="678"/>
      <c r="BE75" s="678"/>
      <c r="BF75" s="144"/>
      <c r="BG75" s="135"/>
      <c r="BH75" s="135"/>
      <c r="BI75" s="135"/>
    </row>
    <row r="76" spans="4:61" s="97" customFormat="1" ht="72" customHeight="1">
      <c r="D76" s="346" t="s">
        <v>169</v>
      </c>
      <c r="E76" s="347"/>
      <c r="F76" s="348"/>
      <c r="G76" s="686" t="s">
        <v>192</v>
      </c>
      <c r="H76" s="687" t="s">
        <v>185</v>
      </c>
      <c r="I76" s="687" t="s">
        <v>185</v>
      </c>
      <c r="J76" s="687" t="s">
        <v>185</v>
      </c>
      <c r="K76" s="687" t="s">
        <v>185</v>
      </c>
      <c r="L76" s="687" t="s">
        <v>185</v>
      </c>
      <c r="M76" s="687" t="s">
        <v>185</v>
      </c>
      <c r="N76" s="687" t="s">
        <v>185</v>
      </c>
      <c r="O76" s="687" t="s">
        <v>185</v>
      </c>
      <c r="P76" s="687" t="s">
        <v>185</v>
      </c>
      <c r="Q76" s="687" t="s">
        <v>185</v>
      </c>
      <c r="R76" s="687" t="s">
        <v>185</v>
      </c>
      <c r="S76" s="687" t="s">
        <v>185</v>
      </c>
      <c r="T76" s="688" t="s">
        <v>185</v>
      </c>
      <c r="U76" s="352">
        <v>1</v>
      </c>
      <c r="V76" s="352"/>
      <c r="W76" s="352"/>
      <c r="X76" s="352"/>
      <c r="Y76" s="352"/>
      <c r="Z76" s="352"/>
      <c r="AA76" s="352">
        <v>1</v>
      </c>
      <c r="AB76" s="352"/>
      <c r="AC76" s="352">
        <v>5</v>
      </c>
      <c r="AD76" s="352"/>
      <c r="AE76" s="352">
        <v>150</v>
      </c>
      <c r="AF76" s="352"/>
      <c r="AG76" s="352">
        <v>54</v>
      </c>
      <c r="AH76" s="352"/>
      <c r="AI76" s="352">
        <v>36</v>
      </c>
      <c r="AJ76" s="352"/>
      <c r="AK76" s="352"/>
      <c r="AL76" s="352"/>
      <c r="AM76" s="50">
        <v>18</v>
      </c>
      <c r="AN76" s="352">
        <v>96</v>
      </c>
      <c r="AO76" s="352"/>
      <c r="AP76" s="674">
        <v>3</v>
      </c>
      <c r="AQ76" s="674"/>
      <c r="AR76" s="674"/>
      <c r="AS76" s="674"/>
      <c r="AT76" s="675"/>
      <c r="AU76" s="675"/>
      <c r="AV76" s="675"/>
      <c r="AW76" s="675"/>
      <c r="AX76" s="675"/>
      <c r="AY76" s="675"/>
      <c r="AZ76" s="675"/>
      <c r="BA76" s="675"/>
      <c r="BB76" s="675"/>
      <c r="BC76" s="675"/>
      <c r="BD76" s="675"/>
      <c r="BE76" s="675"/>
      <c r="BF76" s="144"/>
      <c r="BG76" s="135"/>
      <c r="BH76" s="135"/>
      <c r="BI76" s="135"/>
    </row>
    <row r="77" spans="4:61" s="97" customFormat="1" ht="23.25">
      <c r="D77" s="346" t="s">
        <v>170</v>
      </c>
      <c r="E77" s="347"/>
      <c r="F77" s="348"/>
      <c r="G77" s="686" t="s">
        <v>186</v>
      </c>
      <c r="H77" s="687" t="s">
        <v>186</v>
      </c>
      <c r="I77" s="687" t="s">
        <v>186</v>
      </c>
      <c r="J77" s="687" t="s">
        <v>186</v>
      </c>
      <c r="K77" s="687" t="s">
        <v>186</v>
      </c>
      <c r="L77" s="687" t="s">
        <v>186</v>
      </c>
      <c r="M77" s="687" t="s">
        <v>186</v>
      </c>
      <c r="N77" s="687" t="s">
        <v>186</v>
      </c>
      <c r="O77" s="687" t="s">
        <v>186</v>
      </c>
      <c r="P77" s="687" t="s">
        <v>186</v>
      </c>
      <c r="Q77" s="687" t="s">
        <v>186</v>
      </c>
      <c r="R77" s="687" t="s">
        <v>186</v>
      </c>
      <c r="S77" s="687" t="s">
        <v>186</v>
      </c>
      <c r="T77" s="688" t="s">
        <v>186</v>
      </c>
      <c r="U77" s="352"/>
      <c r="V77" s="352"/>
      <c r="W77" s="352">
        <v>1</v>
      </c>
      <c r="X77" s="352"/>
      <c r="Y77" s="352"/>
      <c r="Z77" s="352"/>
      <c r="AA77" s="352"/>
      <c r="AB77" s="352"/>
      <c r="AC77" s="352">
        <v>4</v>
      </c>
      <c r="AD77" s="352"/>
      <c r="AE77" s="352">
        <v>120</v>
      </c>
      <c r="AF77" s="352"/>
      <c r="AG77" s="352">
        <v>36</v>
      </c>
      <c r="AH77" s="352"/>
      <c r="AI77" s="352">
        <v>18</v>
      </c>
      <c r="AJ77" s="352"/>
      <c r="AK77" s="352"/>
      <c r="AL77" s="352"/>
      <c r="AM77" s="50">
        <v>18</v>
      </c>
      <c r="AN77" s="352">
        <v>84</v>
      </c>
      <c r="AO77" s="352"/>
      <c r="AP77" s="674">
        <v>2</v>
      </c>
      <c r="AQ77" s="674"/>
      <c r="AR77" s="674"/>
      <c r="AS77" s="674"/>
      <c r="AT77" s="674"/>
      <c r="AU77" s="674"/>
      <c r="AV77" s="674"/>
      <c r="AW77" s="674"/>
      <c r="AX77" s="674"/>
      <c r="AY77" s="674"/>
      <c r="AZ77" s="674"/>
      <c r="BA77" s="674"/>
      <c r="BB77" s="674"/>
      <c r="BC77" s="674"/>
      <c r="BD77" s="674"/>
      <c r="BE77" s="674"/>
      <c r="BF77" s="144"/>
      <c r="BG77" s="135"/>
      <c r="BH77" s="135"/>
      <c r="BI77" s="135"/>
    </row>
    <row r="78" spans="4:61" s="97" customFormat="1" ht="47.25" customHeight="1">
      <c r="D78" s="346" t="s">
        <v>171</v>
      </c>
      <c r="E78" s="347"/>
      <c r="F78" s="348"/>
      <c r="G78" s="686" t="s">
        <v>136</v>
      </c>
      <c r="H78" s="687" t="s">
        <v>136</v>
      </c>
      <c r="I78" s="687" t="s">
        <v>136</v>
      </c>
      <c r="J78" s="687" t="s">
        <v>136</v>
      </c>
      <c r="K78" s="687" t="s">
        <v>136</v>
      </c>
      <c r="L78" s="687" t="s">
        <v>136</v>
      </c>
      <c r="M78" s="687" t="s">
        <v>136</v>
      </c>
      <c r="N78" s="687" t="s">
        <v>136</v>
      </c>
      <c r="O78" s="687" t="s">
        <v>136</v>
      </c>
      <c r="P78" s="687" t="s">
        <v>136</v>
      </c>
      <c r="Q78" s="687" t="s">
        <v>136</v>
      </c>
      <c r="R78" s="687" t="s">
        <v>136</v>
      </c>
      <c r="S78" s="687" t="s">
        <v>136</v>
      </c>
      <c r="T78" s="688" t="s">
        <v>136</v>
      </c>
      <c r="U78" s="352">
        <v>1</v>
      </c>
      <c r="V78" s="352"/>
      <c r="W78" s="352"/>
      <c r="X78" s="352"/>
      <c r="Y78" s="352"/>
      <c r="Z78" s="352"/>
      <c r="AA78" s="352"/>
      <c r="AB78" s="352"/>
      <c r="AC78" s="352">
        <v>3.5</v>
      </c>
      <c r="AD78" s="352"/>
      <c r="AE78" s="352">
        <v>105</v>
      </c>
      <c r="AF78" s="352"/>
      <c r="AG78" s="352">
        <v>36</v>
      </c>
      <c r="AH78" s="352"/>
      <c r="AI78" s="352">
        <v>18</v>
      </c>
      <c r="AJ78" s="352"/>
      <c r="AK78" s="352"/>
      <c r="AL78" s="352"/>
      <c r="AM78" s="50">
        <v>18</v>
      </c>
      <c r="AN78" s="352">
        <v>69</v>
      </c>
      <c r="AO78" s="352"/>
      <c r="AP78" s="674">
        <v>2</v>
      </c>
      <c r="AQ78" s="674"/>
      <c r="AR78" s="674"/>
      <c r="AS78" s="674"/>
      <c r="AT78" s="674"/>
      <c r="AU78" s="674"/>
      <c r="AV78" s="674"/>
      <c r="AW78" s="674"/>
      <c r="AX78" s="674"/>
      <c r="AY78" s="674"/>
      <c r="AZ78" s="674"/>
      <c r="BA78" s="674"/>
      <c r="BB78" s="674"/>
      <c r="BC78" s="674"/>
      <c r="BD78" s="674"/>
      <c r="BE78" s="674"/>
      <c r="BF78" s="144"/>
      <c r="BG78" s="135"/>
      <c r="BH78" s="135"/>
      <c r="BI78" s="135"/>
    </row>
    <row r="79" spans="4:61" s="97" customFormat="1" ht="47.25" customHeight="1">
      <c r="D79" s="346" t="s">
        <v>172</v>
      </c>
      <c r="E79" s="347"/>
      <c r="F79" s="348"/>
      <c r="G79" s="349" t="s">
        <v>187</v>
      </c>
      <c r="H79" s="350" t="s">
        <v>187</v>
      </c>
      <c r="I79" s="350" t="s">
        <v>187</v>
      </c>
      <c r="J79" s="350" t="s">
        <v>187</v>
      </c>
      <c r="K79" s="350" t="s">
        <v>187</v>
      </c>
      <c r="L79" s="350" t="s">
        <v>187</v>
      </c>
      <c r="M79" s="350" t="s">
        <v>187</v>
      </c>
      <c r="N79" s="350" t="s">
        <v>187</v>
      </c>
      <c r="O79" s="350" t="s">
        <v>187</v>
      </c>
      <c r="P79" s="350" t="s">
        <v>187</v>
      </c>
      <c r="Q79" s="350" t="s">
        <v>187</v>
      </c>
      <c r="R79" s="350" t="s">
        <v>187</v>
      </c>
      <c r="S79" s="350" t="s">
        <v>187</v>
      </c>
      <c r="T79" s="351" t="s">
        <v>187</v>
      </c>
      <c r="U79" s="352">
        <v>2</v>
      </c>
      <c r="V79" s="352"/>
      <c r="W79" s="352"/>
      <c r="X79" s="352"/>
      <c r="Y79" s="352"/>
      <c r="Z79" s="352"/>
      <c r="AA79" s="352">
        <v>2</v>
      </c>
      <c r="AB79" s="352"/>
      <c r="AC79" s="352">
        <v>8</v>
      </c>
      <c r="AD79" s="352"/>
      <c r="AE79" s="352">
        <v>240</v>
      </c>
      <c r="AF79" s="352"/>
      <c r="AG79" s="352">
        <v>54</v>
      </c>
      <c r="AH79" s="352"/>
      <c r="AI79" s="352">
        <v>36</v>
      </c>
      <c r="AJ79" s="352"/>
      <c r="AK79" s="352"/>
      <c r="AL79" s="352"/>
      <c r="AM79" s="50">
        <v>18</v>
      </c>
      <c r="AN79" s="352">
        <v>186</v>
      </c>
      <c r="AO79" s="352"/>
      <c r="AP79" s="674"/>
      <c r="AQ79" s="674"/>
      <c r="AR79" s="674"/>
      <c r="AS79" s="674"/>
      <c r="AT79" s="674">
        <v>3</v>
      </c>
      <c r="AU79" s="674"/>
      <c r="AV79" s="674"/>
      <c r="AW79" s="674"/>
      <c r="AX79" s="674"/>
      <c r="AY79" s="674"/>
      <c r="AZ79" s="674"/>
      <c r="BA79" s="674"/>
      <c r="BB79" s="674"/>
      <c r="BC79" s="674"/>
      <c r="BD79" s="674"/>
      <c r="BE79" s="674"/>
      <c r="BF79" s="144"/>
      <c r="BG79" s="135"/>
      <c r="BH79" s="135"/>
      <c r="BI79" s="135"/>
    </row>
    <row r="80" spans="4:61" s="97" customFormat="1" ht="23.25">
      <c r="D80" s="346" t="s">
        <v>209</v>
      </c>
      <c r="E80" s="347"/>
      <c r="F80" s="348"/>
      <c r="G80" s="349" t="s">
        <v>188</v>
      </c>
      <c r="H80" s="350" t="s">
        <v>188</v>
      </c>
      <c r="I80" s="350" t="s">
        <v>188</v>
      </c>
      <c r="J80" s="350" t="s">
        <v>188</v>
      </c>
      <c r="K80" s="350" t="s">
        <v>188</v>
      </c>
      <c r="L80" s="350" t="s">
        <v>188</v>
      </c>
      <c r="M80" s="350" t="s">
        <v>188</v>
      </c>
      <c r="N80" s="350" t="s">
        <v>188</v>
      </c>
      <c r="O80" s="350" t="s">
        <v>188</v>
      </c>
      <c r="P80" s="350" t="s">
        <v>188</v>
      </c>
      <c r="Q80" s="350" t="s">
        <v>188</v>
      </c>
      <c r="R80" s="350" t="s">
        <v>188</v>
      </c>
      <c r="S80" s="350" t="s">
        <v>188</v>
      </c>
      <c r="T80" s="351" t="s">
        <v>188</v>
      </c>
      <c r="U80" s="352">
        <v>2</v>
      </c>
      <c r="V80" s="352"/>
      <c r="W80" s="352"/>
      <c r="X80" s="352"/>
      <c r="Y80" s="352"/>
      <c r="Z80" s="352"/>
      <c r="AA80" s="352"/>
      <c r="AB80" s="352"/>
      <c r="AC80" s="352">
        <v>3</v>
      </c>
      <c r="AD80" s="352"/>
      <c r="AE80" s="352">
        <v>90</v>
      </c>
      <c r="AF80" s="352"/>
      <c r="AG80" s="352">
        <v>36</v>
      </c>
      <c r="AH80" s="352"/>
      <c r="AI80" s="352">
        <v>18</v>
      </c>
      <c r="AJ80" s="352"/>
      <c r="AK80" s="352"/>
      <c r="AL80" s="352"/>
      <c r="AM80" s="50">
        <v>18</v>
      </c>
      <c r="AN80" s="352">
        <v>54</v>
      </c>
      <c r="AO80" s="352"/>
      <c r="AP80" s="674"/>
      <c r="AQ80" s="674"/>
      <c r="AR80" s="674"/>
      <c r="AS80" s="674"/>
      <c r="AT80" s="674">
        <v>2</v>
      </c>
      <c r="AU80" s="674"/>
      <c r="AV80" s="674"/>
      <c r="AW80" s="674"/>
      <c r="AX80" s="674"/>
      <c r="AY80" s="674"/>
      <c r="AZ80" s="674"/>
      <c r="BA80" s="674"/>
      <c r="BB80" s="674"/>
      <c r="BC80" s="674"/>
      <c r="BD80" s="674"/>
      <c r="BE80" s="674"/>
      <c r="BF80" s="144"/>
      <c r="BG80" s="135"/>
      <c r="BH80" s="135"/>
      <c r="BI80" s="135"/>
    </row>
    <row r="81" spans="4:61" s="97" customFormat="1" ht="23.25">
      <c r="D81" s="346" t="s">
        <v>208</v>
      </c>
      <c r="E81" s="347"/>
      <c r="F81" s="348"/>
      <c r="G81" s="349" t="s">
        <v>189</v>
      </c>
      <c r="H81" s="350" t="s">
        <v>189</v>
      </c>
      <c r="I81" s="350" t="s">
        <v>189</v>
      </c>
      <c r="J81" s="350" t="s">
        <v>189</v>
      </c>
      <c r="K81" s="350" t="s">
        <v>189</v>
      </c>
      <c r="L81" s="350" t="s">
        <v>189</v>
      </c>
      <c r="M81" s="350" t="s">
        <v>189</v>
      </c>
      <c r="N81" s="350" t="s">
        <v>189</v>
      </c>
      <c r="O81" s="350" t="s">
        <v>189</v>
      </c>
      <c r="P81" s="350" t="s">
        <v>189</v>
      </c>
      <c r="Q81" s="350" t="s">
        <v>189</v>
      </c>
      <c r="R81" s="350" t="s">
        <v>189</v>
      </c>
      <c r="S81" s="350" t="s">
        <v>189</v>
      </c>
      <c r="T81" s="351" t="s">
        <v>189</v>
      </c>
      <c r="U81" s="352"/>
      <c r="V81" s="352"/>
      <c r="W81" s="352">
        <v>2</v>
      </c>
      <c r="X81" s="352"/>
      <c r="Y81" s="352"/>
      <c r="Z81" s="352"/>
      <c r="AA81" s="352"/>
      <c r="AB81" s="352"/>
      <c r="AC81" s="352">
        <v>3</v>
      </c>
      <c r="AD81" s="352"/>
      <c r="AE81" s="352">
        <v>90</v>
      </c>
      <c r="AF81" s="352"/>
      <c r="AG81" s="352">
        <v>36</v>
      </c>
      <c r="AH81" s="352"/>
      <c r="AI81" s="352">
        <v>18</v>
      </c>
      <c r="AJ81" s="352"/>
      <c r="AK81" s="352"/>
      <c r="AL81" s="352"/>
      <c r="AM81" s="50">
        <v>18</v>
      </c>
      <c r="AN81" s="352">
        <v>54</v>
      </c>
      <c r="AO81" s="352"/>
      <c r="AP81" s="674"/>
      <c r="AQ81" s="674"/>
      <c r="AR81" s="674"/>
      <c r="AS81" s="674"/>
      <c r="AT81" s="674">
        <v>2</v>
      </c>
      <c r="AU81" s="674"/>
      <c r="AV81" s="674"/>
      <c r="AW81" s="674"/>
      <c r="AX81" s="674"/>
      <c r="AY81" s="674"/>
      <c r="AZ81" s="674"/>
      <c r="BA81" s="674"/>
      <c r="BB81" s="674"/>
      <c r="BC81" s="674"/>
      <c r="BD81" s="674"/>
      <c r="BE81" s="674"/>
      <c r="BF81" s="144"/>
      <c r="BG81" s="135"/>
      <c r="BH81" s="135"/>
      <c r="BI81" s="135"/>
    </row>
    <row r="82" spans="4:61" s="97" customFormat="1" ht="49.5" customHeight="1">
      <c r="D82" s="346" t="s">
        <v>210</v>
      </c>
      <c r="E82" s="347"/>
      <c r="F82" s="348"/>
      <c r="G82" s="349" t="s">
        <v>190</v>
      </c>
      <c r="H82" s="350" t="s">
        <v>190</v>
      </c>
      <c r="I82" s="350" t="s">
        <v>190</v>
      </c>
      <c r="J82" s="350" t="s">
        <v>190</v>
      </c>
      <c r="K82" s="350" t="s">
        <v>190</v>
      </c>
      <c r="L82" s="350" t="s">
        <v>190</v>
      </c>
      <c r="M82" s="350" t="s">
        <v>190</v>
      </c>
      <c r="N82" s="350" t="s">
        <v>190</v>
      </c>
      <c r="O82" s="350" t="s">
        <v>190</v>
      </c>
      <c r="P82" s="350" t="s">
        <v>190</v>
      </c>
      <c r="Q82" s="350" t="s">
        <v>190</v>
      </c>
      <c r="R82" s="350" t="s">
        <v>190</v>
      </c>
      <c r="S82" s="350" t="s">
        <v>190</v>
      </c>
      <c r="T82" s="351" t="s">
        <v>190</v>
      </c>
      <c r="U82" s="352">
        <v>2</v>
      </c>
      <c r="V82" s="352"/>
      <c r="W82" s="352"/>
      <c r="X82" s="352"/>
      <c r="Y82" s="352"/>
      <c r="Z82" s="352"/>
      <c r="AA82" s="352"/>
      <c r="AB82" s="352"/>
      <c r="AC82" s="352">
        <v>2.5</v>
      </c>
      <c r="AD82" s="352"/>
      <c r="AE82" s="352">
        <v>75</v>
      </c>
      <c r="AF82" s="352"/>
      <c r="AG82" s="352">
        <v>36</v>
      </c>
      <c r="AH82" s="352"/>
      <c r="AI82" s="352">
        <v>18</v>
      </c>
      <c r="AJ82" s="352"/>
      <c r="AK82" s="352"/>
      <c r="AL82" s="352"/>
      <c r="AM82" s="50">
        <v>18</v>
      </c>
      <c r="AN82" s="352">
        <v>39</v>
      </c>
      <c r="AO82" s="352"/>
      <c r="AP82" s="674"/>
      <c r="AQ82" s="674"/>
      <c r="AR82" s="674"/>
      <c r="AS82" s="674"/>
      <c r="AT82" s="674">
        <v>2</v>
      </c>
      <c r="AU82" s="674"/>
      <c r="AV82" s="674"/>
      <c r="AW82" s="674"/>
      <c r="AX82" s="674"/>
      <c r="AY82" s="674"/>
      <c r="AZ82" s="674"/>
      <c r="BA82" s="674"/>
      <c r="BB82" s="674"/>
      <c r="BC82" s="674"/>
      <c r="BD82" s="674"/>
      <c r="BE82" s="674"/>
      <c r="BF82" s="144"/>
      <c r="BG82" s="135"/>
      <c r="BH82" s="135"/>
      <c r="BI82" s="135"/>
    </row>
    <row r="83" spans="4:61" s="97" customFormat="1" ht="24.75" customHeight="1" thickBot="1">
      <c r="D83" s="395" t="s">
        <v>110</v>
      </c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7"/>
      <c r="U83" s="381">
        <v>5</v>
      </c>
      <c r="V83" s="382"/>
      <c r="W83" s="380">
        <v>3</v>
      </c>
      <c r="X83" s="382"/>
      <c r="Y83" s="380">
        <v>0</v>
      </c>
      <c r="Z83" s="382"/>
      <c r="AA83" s="380">
        <v>2</v>
      </c>
      <c r="AB83" s="382"/>
      <c r="AC83" s="380">
        <f>SUM(AC75:AD82)</f>
        <v>34</v>
      </c>
      <c r="AD83" s="382"/>
      <c r="AE83" s="380">
        <f>SUM(AE75:AF82)</f>
        <v>1020</v>
      </c>
      <c r="AF83" s="382"/>
      <c r="AG83" s="380">
        <f>SUM(AG75:AH82)</f>
        <v>324</v>
      </c>
      <c r="AH83" s="382"/>
      <c r="AI83" s="380">
        <f>SUM(AI75:AJ82)</f>
        <v>180</v>
      </c>
      <c r="AJ83" s="382"/>
      <c r="AK83" s="380">
        <f>SUM(AK75:AL82)</f>
        <v>0</v>
      </c>
      <c r="AL83" s="382"/>
      <c r="AM83" s="139">
        <f>SUM(AM75:AM82)</f>
        <v>144</v>
      </c>
      <c r="AN83" s="381">
        <f>SUM(AN75:AO82)</f>
        <v>696</v>
      </c>
      <c r="AO83" s="382"/>
      <c r="AP83" s="380">
        <f>SUM(AP75:AS82)</f>
        <v>9</v>
      </c>
      <c r="AQ83" s="381"/>
      <c r="AR83" s="381"/>
      <c r="AS83" s="382"/>
      <c r="AT83" s="380">
        <f>SUM(AT75:AW82)</f>
        <v>9</v>
      </c>
      <c r="AU83" s="381"/>
      <c r="AV83" s="381"/>
      <c r="AW83" s="382"/>
      <c r="AX83" s="380">
        <f>SUM(AX75:BA82)</f>
        <v>0</v>
      </c>
      <c r="AY83" s="381"/>
      <c r="AZ83" s="381"/>
      <c r="BA83" s="382"/>
      <c r="BB83" s="380">
        <f>SUM(BB75:BE82)</f>
        <v>0</v>
      </c>
      <c r="BC83" s="381"/>
      <c r="BD83" s="381"/>
      <c r="BE83" s="382"/>
      <c r="BF83" s="144"/>
      <c r="BG83" s="135"/>
      <c r="BH83" s="135"/>
      <c r="BI83" s="135"/>
    </row>
    <row r="84" spans="4:61" s="97" customFormat="1" ht="24.75" customHeight="1" thickBot="1">
      <c r="D84" s="682" t="s">
        <v>98</v>
      </c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  <c r="P84" s="689"/>
      <c r="Q84" s="689"/>
      <c r="R84" s="689"/>
      <c r="S84" s="689"/>
      <c r="T84" s="689"/>
      <c r="U84" s="682">
        <f>U57+U83</f>
        <v>6</v>
      </c>
      <c r="V84" s="683"/>
      <c r="W84" s="682">
        <f>W57+W83</f>
        <v>4</v>
      </c>
      <c r="X84" s="683"/>
      <c r="Y84" s="682">
        <f>Y57+Y83</f>
        <v>0</v>
      </c>
      <c r="Z84" s="683"/>
      <c r="AA84" s="682">
        <f>AA57+AA83</f>
        <v>2</v>
      </c>
      <c r="AB84" s="683"/>
      <c r="AC84" s="682">
        <f>AC57+AC83</f>
        <v>45</v>
      </c>
      <c r="AD84" s="683"/>
      <c r="AE84" s="682">
        <f>AE57+AE83</f>
        <v>1350</v>
      </c>
      <c r="AF84" s="683"/>
      <c r="AG84" s="682">
        <f>AG57+AG83</f>
        <v>432</v>
      </c>
      <c r="AH84" s="683"/>
      <c r="AI84" s="682">
        <f>AI57+AI83</f>
        <v>234</v>
      </c>
      <c r="AJ84" s="683"/>
      <c r="AK84" s="682">
        <f>AK57+AK83</f>
        <v>0</v>
      </c>
      <c r="AL84" s="683"/>
      <c r="AM84" s="133">
        <f>AM83+AM57</f>
        <v>198</v>
      </c>
      <c r="AN84" s="682">
        <f>AN57+AN83</f>
        <v>918</v>
      </c>
      <c r="AO84" s="683"/>
      <c r="AP84" s="385">
        <f>SUM(AP57+AP83)</f>
        <v>12</v>
      </c>
      <c r="AQ84" s="386"/>
      <c r="AR84" s="386"/>
      <c r="AS84" s="384"/>
      <c r="AT84" s="385">
        <f>SUM(AT57+AT83)</f>
        <v>12</v>
      </c>
      <c r="AU84" s="386"/>
      <c r="AV84" s="386"/>
      <c r="AW84" s="384"/>
      <c r="AX84" s="385">
        <f>SUM(AX57+AX83)</f>
        <v>0</v>
      </c>
      <c r="AY84" s="386"/>
      <c r="AZ84" s="386"/>
      <c r="BA84" s="384"/>
      <c r="BB84" s="385">
        <f>SUM(BB57+BB83)</f>
        <v>0</v>
      </c>
      <c r="BC84" s="386"/>
      <c r="BD84" s="386"/>
      <c r="BE84" s="384"/>
      <c r="BG84" s="135"/>
      <c r="BH84" s="135"/>
      <c r="BI84" s="135"/>
    </row>
    <row r="85" spans="4:61" s="141" customFormat="1" ht="25.5" customHeight="1" thickBot="1">
      <c r="D85" s="690" t="s">
        <v>41</v>
      </c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2"/>
      <c r="U85" s="380">
        <f>U53+U84</f>
        <v>6</v>
      </c>
      <c r="V85" s="382"/>
      <c r="W85" s="380">
        <f>W53+W84</f>
        <v>11</v>
      </c>
      <c r="X85" s="382"/>
      <c r="Y85" s="380">
        <f>Y53+Y84</f>
        <v>0</v>
      </c>
      <c r="Z85" s="382"/>
      <c r="AA85" s="380">
        <f>AA53+AA84</f>
        <v>2</v>
      </c>
      <c r="AB85" s="382"/>
      <c r="AC85" s="380">
        <f>AC53+AC84</f>
        <v>90</v>
      </c>
      <c r="AD85" s="382"/>
      <c r="AE85" s="380">
        <f>AE53+AE84</f>
        <v>2700</v>
      </c>
      <c r="AF85" s="382"/>
      <c r="AG85" s="380">
        <f>AG53+AG84</f>
        <v>693</v>
      </c>
      <c r="AH85" s="382"/>
      <c r="AI85" s="380">
        <f>AI53+AI84</f>
        <v>315</v>
      </c>
      <c r="AJ85" s="382"/>
      <c r="AK85" s="380">
        <f>AK53+AK84</f>
        <v>180</v>
      </c>
      <c r="AL85" s="382"/>
      <c r="AM85" s="133">
        <f>AM84+AM53</f>
        <v>198</v>
      </c>
      <c r="AN85" s="379">
        <f>AN84+AN53</f>
        <v>2112</v>
      </c>
      <c r="AO85" s="365"/>
      <c r="AP85" s="694">
        <f>AP84+AP53</f>
        <v>18.5</v>
      </c>
      <c r="AQ85" s="695"/>
      <c r="AR85" s="695"/>
      <c r="AS85" s="696"/>
      <c r="AT85" s="694">
        <f>AT84+AT53</f>
        <v>20</v>
      </c>
      <c r="AU85" s="695"/>
      <c r="AV85" s="695"/>
      <c r="AW85" s="696"/>
      <c r="AX85" s="694">
        <f>AX84+AX53</f>
        <v>0</v>
      </c>
      <c r="AY85" s="695"/>
      <c r="AZ85" s="695"/>
      <c r="BA85" s="696"/>
      <c r="BB85" s="694">
        <f>BB84+BB53</f>
        <v>0</v>
      </c>
      <c r="BC85" s="695"/>
      <c r="BD85" s="695"/>
      <c r="BE85" s="696"/>
      <c r="BG85" s="142"/>
      <c r="BH85" s="142"/>
      <c r="BI85" s="142"/>
    </row>
    <row r="86" spans="4:61" s="143" customFormat="1" ht="24" customHeight="1" thickBot="1">
      <c r="D86" s="698" t="s">
        <v>42</v>
      </c>
      <c r="E86" s="699"/>
      <c r="F86" s="699"/>
      <c r="G86" s="699"/>
      <c r="H86" s="699"/>
      <c r="I86" s="699"/>
      <c r="J86" s="699"/>
      <c r="K86" s="699"/>
      <c r="L86" s="699"/>
      <c r="M86" s="699"/>
      <c r="N86" s="699"/>
      <c r="O86" s="699"/>
      <c r="P86" s="699"/>
      <c r="Q86" s="699"/>
      <c r="R86" s="699"/>
      <c r="S86" s="699"/>
      <c r="T86" s="699"/>
      <c r="U86" s="699"/>
      <c r="V86" s="699"/>
      <c r="W86" s="699"/>
      <c r="X86" s="699"/>
      <c r="Y86" s="699"/>
      <c r="Z86" s="699"/>
      <c r="AA86" s="699"/>
      <c r="AB86" s="699"/>
      <c r="AC86" s="699"/>
      <c r="AD86" s="699"/>
      <c r="AE86" s="699"/>
      <c r="AF86" s="699"/>
      <c r="AG86" s="699"/>
      <c r="AH86" s="699"/>
      <c r="AI86" s="699"/>
      <c r="AJ86" s="699"/>
      <c r="AK86" s="699"/>
      <c r="AL86" s="699"/>
      <c r="AM86" s="699"/>
      <c r="AN86" s="699"/>
      <c r="AO86" s="700"/>
      <c r="AP86" s="385">
        <f>AP85</f>
        <v>18.5</v>
      </c>
      <c r="AQ86" s="386"/>
      <c r="AR86" s="386"/>
      <c r="AS86" s="384"/>
      <c r="AT86" s="385">
        <f>AT85</f>
        <v>20</v>
      </c>
      <c r="AU86" s="386"/>
      <c r="AV86" s="386"/>
      <c r="AW86" s="384"/>
      <c r="AX86" s="385">
        <f>AX85</f>
        <v>0</v>
      </c>
      <c r="AY86" s="386"/>
      <c r="AZ86" s="386"/>
      <c r="BA86" s="384"/>
      <c r="BB86" s="385">
        <v>0</v>
      </c>
      <c r="BC86" s="386"/>
      <c r="BD86" s="386"/>
      <c r="BE86" s="384"/>
      <c r="BG86" s="140"/>
      <c r="BH86" s="140"/>
      <c r="BI86" s="140"/>
    </row>
    <row r="87" spans="4:61" s="130" customFormat="1" ht="25.5" customHeight="1" thickBot="1">
      <c r="D87" s="684" t="s">
        <v>43</v>
      </c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59"/>
      <c r="X87" s="659"/>
      <c r="Y87" s="659"/>
      <c r="Z87" s="659"/>
      <c r="AA87" s="659"/>
      <c r="AB87" s="659"/>
      <c r="AC87" s="659"/>
      <c r="AD87" s="659"/>
      <c r="AE87" s="659"/>
      <c r="AF87" s="659"/>
      <c r="AG87" s="659"/>
      <c r="AH87" s="659"/>
      <c r="AI87" s="659"/>
      <c r="AJ87" s="659"/>
      <c r="AK87" s="659"/>
      <c r="AL87" s="659"/>
      <c r="AM87" s="659"/>
      <c r="AN87" s="659"/>
      <c r="AO87" s="685"/>
      <c r="AP87" s="385">
        <v>3</v>
      </c>
      <c r="AQ87" s="386"/>
      <c r="AR87" s="386"/>
      <c r="AS87" s="384"/>
      <c r="AT87" s="385">
        <v>3</v>
      </c>
      <c r="AU87" s="386"/>
      <c r="AV87" s="386"/>
      <c r="AW87" s="384"/>
      <c r="AX87" s="383"/>
      <c r="AY87" s="386"/>
      <c r="AZ87" s="386"/>
      <c r="BA87" s="570"/>
      <c r="BB87" s="385"/>
      <c r="BC87" s="386"/>
      <c r="BD87" s="386"/>
      <c r="BE87" s="384"/>
      <c r="BG87" s="144"/>
      <c r="BH87" s="144"/>
      <c r="BI87" s="144"/>
    </row>
    <row r="88" spans="3:61" s="130" customFormat="1" ht="24" customHeight="1" thickBot="1">
      <c r="C88" s="145"/>
      <c r="D88" s="684" t="s">
        <v>44</v>
      </c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9"/>
      <c r="Q88" s="659"/>
      <c r="R88" s="659"/>
      <c r="S88" s="659"/>
      <c r="T88" s="659"/>
      <c r="U88" s="659"/>
      <c r="V88" s="659"/>
      <c r="W88" s="659"/>
      <c r="X88" s="659"/>
      <c r="Y88" s="659"/>
      <c r="Z88" s="659"/>
      <c r="AA88" s="659"/>
      <c r="AB88" s="659"/>
      <c r="AC88" s="659"/>
      <c r="AD88" s="659"/>
      <c r="AE88" s="659"/>
      <c r="AF88" s="659"/>
      <c r="AG88" s="659"/>
      <c r="AH88" s="659"/>
      <c r="AI88" s="659"/>
      <c r="AJ88" s="659"/>
      <c r="AK88" s="659"/>
      <c r="AL88" s="659"/>
      <c r="AM88" s="659"/>
      <c r="AN88" s="659"/>
      <c r="AO88" s="685"/>
      <c r="AP88" s="385">
        <v>4</v>
      </c>
      <c r="AQ88" s="386"/>
      <c r="AR88" s="386"/>
      <c r="AS88" s="384"/>
      <c r="AT88" s="385">
        <v>6</v>
      </c>
      <c r="AU88" s="386"/>
      <c r="AV88" s="386"/>
      <c r="AW88" s="384"/>
      <c r="AX88" s="383">
        <v>1</v>
      </c>
      <c r="AY88" s="386"/>
      <c r="AZ88" s="386"/>
      <c r="BA88" s="570"/>
      <c r="BB88" s="385"/>
      <c r="BC88" s="386"/>
      <c r="BD88" s="386"/>
      <c r="BE88" s="384"/>
      <c r="BG88" s="144"/>
      <c r="BH88" s="144"/>
      <c r="BI88" s="144"/>
    </row>
    <row r="89" spans="3:61" s="130" customFormat="1" ht="22.5" customHeight="1" thickBot="1">
      <c r="C89" s="145"/>
      <c r="D89" s="356" t="s">
        <v>45</v>
      </c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8"/>
      <c r="AP89" s="385"/>
      <c r="AQ89" s="386"/>
      <c r="AR89" s="386"/>
      <c r="AS89" s="384"/>
      <c r="AT89" s="385"/>
      <c r="AU89" s="386"/>
      <c r="AV89" s="386"/>
      <c r="AW89" s="384"/>
      <c r="AX89" s="383"/>
      <c r="AY89" s="386"/>
      <c r="AZ89" s="386"/>
      <c r="BA89" s="570"/>
      <c r="BB89" s="385"/>
      <c r="BC89" s="386"/>
      <c r="BD89" s="386"/>
      <c r="BE89" s="384"/>
      <c r="BG89" s="144"/>
      <c r="BH89" s="144"/>
      <c r="BI89" s="144"/>
    </row>
    <row r="90" spans="3:61" s="147" customFormat="1" ht="25.5" customHeight="1" thickBot="1">
      <c r="C90" s="146"/>
      <c r="D90" s="356" t="s">
        <v>46</v>
      </c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8"/>
      <c r="AP90" s="385">
        <v>1</v>
      </c>
      <c r="AQ90" s="386"/>
      <c r="AR90" s="386"/>
      <c r="AS90" s="384"/>
      <c r="AT90" s="385">
        <v>1</v>
      </c>
      <c r="AU90" s="386"/>
      <c r="AV90" s="386"/>
      <c r="AW90" s="384"/>
      <c r="AX90" s="383"/>
      <c r="AY90" s="386"/>
      <c r="AZ90" s="386"/>
      <c r="BA90" s="570"/>
      <c r="BB90" s="385"/>
      <c r="BC90" s="386"/>
      <c r="BD90" s="386"/>
      <c r="BE90" s="384"/>
      <c r="BF90" s="144"/>
      <c r="BG90" s="144"/>
      <c r="BH90" s="144"/>
      <c r="BI90" s="144"/>
    </row>
    <row r="91" spans="3:61" s="147" customFormat="1" ht="25.5" customHeight="1" thickBot="1">
      <c r="C91" s="146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357"/>
      <c r="AO91" s="65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4"/>
      <c r="BG91" s="144"/>
      <c r="BH91" s="144"/>
      <c r="BI91" s="144"/>
    </row>
    <row r="92" spans="3:61" s="147" customFormat="1" ht="25.5" customHeight="1">
      <c r="C92" s="146"/>
      <c r="D92" s="150"/>
      <c r="E92" s="150"/>
      <c r="F92" s="150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49"/>
      <c r="V92" s="149"/>
      <c r="W92" s="152"/>
      <c r="X92" s="152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44"/>
      <c r="BG92" s="144"/>
      <c r="BH92" s="144"/>
      <c r="BI92" s="144"/>
    </row>
    <row r="93" spans="7:58" s="147" customFormat="1" ht="25.5" customHeight="1">
      <c r="G93" s="676" t="s">
        <v>212</v>
      </c>
      <c r="H93" s="676"/>
      <c r="I93" s="676"/>
      <c r="J93" s="676"/>
      <c r="K93" s="676"/>
      <c r="L93" s="676"/>
      <c r="M93" s="676"/>
      <c r="N93" s="676"/>
      <c r="O93" s="676"/>
      <c r="P93" s="676"/>
      <c r="Q93" s="676"/>
      <c r="R93" s="676"/>
      <c r="S93" s="676"/>
      <c r="T93" s="676"/>
      <c r="U93" s="676"/>
      <c r="V93" s="676"/>
      <c r="W93" s="676"/>
      <c r="X93" s="676"/>
      <c r="Y93" s="676"/>
      <c r="Z93" s="676"/>
      <c r="AA93" s="676"/>
      <c r="AB93" s="676"/>
      <c r="AC93" s="676"/>
      <c r="AD93" s="676"/>
      <c r="AE93" s="676"/>
      <c r="AF93" s="676"/>
      <c r="AG93" s="676"/>
      <c r="AH93" s="676"/>
      <c r="AI93" s="676"/>
      <c r="AJ93" s="676"/>
      <c r="AK93" s="676"/>
      <c r="AL93" s="676"/>
      <c r="AM93" s="676"/>
      <c r="AN93" s="676"/>
      <c r="AO93" s="676"/>
      <c r="AP93" s="676"/>
      <c r="AQ93" s="676"/>
      <c r="AR93" s="676"/>
      <c r="AS93" s="676"/>
      <c r="AT93" s="676"/>
      <c r="AU93" s="676"/>
      <c r="AV93" s="676"/>
      <c r="AW93" s="676"/>
      <c r="AX93" s="676"/>
      <c r="AY93" s="676"/>
      <c r="AZ93" s="676"/>
      <c r="BA93" s="676"/>
      <c r="BB93" s="676"/>
      <c r="BC93" s="676"/>
      <c r="BD93" s="676"/>
      <c r="BE93" s="676"/>
      <c r="BF93" s="676"/>
    </row>
    <row r="94" spans="7:58" s="147" customFormat="1" ht="25.5" customHeight="1">
      <c r="G94" s="572" t="s">
        <v>118</v>
      </c>
      <c r="H94" s="572"/>
      <c r="I94" s="572"/>
      <c r="J94" s="572"/>
      <c r="K94" s="572"/>
      <c r="L94" s="572"/>
      <c r="M94" s="572"/>
      <c r="N94" s="572"/>
      <c r="O94" s="572"/>
      <c r="P94" s="156"/>
      <c r="Q94" s="156"/>
      <c r="R94" s="156"/>
      <c r="S94" s="157"/>
      <c r="T94" s="158"/>
      <c r="U94" s="158"/>
      <c r="V94" s="159"/>
      <c r="W94" s="160" t="s">
        <v>47</v>
      </c>
      <c r="X94" s="660" t="s">
        <v>150</v>
      </c>
      <c r="Y94" s="660"/>
      <c r="Z94" s="660"/>
      <c r="AA94" s="660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7:58" s="147" customFormat="1" ht="25.5" customHeight="1">
      <c r="G95" s="155"/>
      <c r="H95" s="161"/>
      <c r="I95" s="161"/>
      <c r="J95" s="161"/>
      <c r="K95" s="161"/>
      <c r="L95" s="161"/>
      <c r="M95" s="161"/>
      <c r="N95" s="161"/>
      <c r="O95" s="161"/>
      <c r="P95" s="162"/>
      <c r="Q95" s="577" t="s">
        <v>48</v>
      </c>
      <c r="R95" s="577"/>
      <c r="S95" s="577"/>
      <c r="T95" s="577"/>
      <c r="U95" s="163"/>
      <c r="V95" s="164"/>
      <c r="W95" s="164"/>
      <c r="X95" s="165"/>
      <c r="Y95" s="165"/>
      <c r="Z95" s="166" t="s">
        <v>49</v>
      </c>
      <c r="AA95" s="167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4:62" s="147" customFormat="1" ht="18" customHeight="1">
      <c r="D96" s="168"/>
      <c r="E96" s="169"/>
      <c r="F96" s="169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70"/>
      <c r="BH96" s="170"/>
      <c r="BI96" s="170"/>
      <c r="BJ96" s="170"/>
    </row>
    <row r="97" spans="4:62" s="147" customFormat="1" ht="25.5" customHeight="1">
      <c r="D97" s="168"/>
      <c r="E97" s="169"/>
      <c r="F97" s="171" t="s">
        <v>173</v>
      </c>
      <c r="G97" s="171"/>
      <c r="H97" s="171"/>
      <c r="I97" s="171"/>
      <c r="J97" s="171"/>
      <c r="K97" s="171"/>
      <c r="L97" s="171"/>
      <c r="M97" s="171"/>
      <c r="O97" s="171"/>
      <c r="P97" s="156"/>
      <c r="Q97" s="156"/>
      <c r="R97" s="156"/>
      <c r="S97" s="157"/>
      <c r="T97" s="158"/>
      <c r="U97" s="158"/>
      <c r="V97" s="159"/>
      <c r="W97" s="160" t="s">
        <v>47</v>
      </c>
      <c r="X97" s="172" t="s">
        <v>151</v>
      </c>
      <c r="Y97" s="172"/>
      <c r="Z97" s="172"/>
      <c r="AA97" s="172"/>
      <c r="AB97" s="172"/>
      <c r="AC97" s="173"/>
      <c r="AD97" s="174"/>
      <c r="AE97" s="175"/>
      <c r="AF97" s="174"/>
      <c r="AG97" s="680" t="s">
        <v>211</v>
      </c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156"/>
      <c r="AV97" s="156"/>
      <c r="AW97" s="156"/>
      <c r="AX97" s="156"/>
      <c r="AY97" s="157"/>
      <c r="AZ97" s="160" t="s">
        <v>47</v>
      </c>
      <c r="BA97" s="681" t="s">
        <v>176</v>
      </c>
      <c r="BB97" s="681"/>
      <c r="BC97" s="681"/>
      <c r="BD97" s="681"/>
      <c r="BE97" s="681"/>
      <c r="BF97" s="176"/>
      <c r="BG97" s="177"/>
      <c r="BH97" s="177"/>
      <c r="BI97" s="177"/>
      <c r="BJ97" s="177"/>
    </row>
    <row r="98" spans="4:62" s="147" customFormat="1" ht="18" customHeight="1">
      <c r="D98" s="168"/>
      <c r="E98" s="169"/>
      <c r="F98" s="178"/>
      <c r="G98" s="179"/>
      <c r="H98" s="180"/>
      <c r="I98" s="181"/>
      <c r="J98" s="181"/>
      <c r="K98" s="180"/>
      <c r="L98" s="165"/>
      <c r="M98" s="165"/>
      <c r="O98" s="165"/>
      <c r="P98" s="162"/>
      <c r="Q98" s="577" t="s">
        <v>48</v>
      </c>
      <c r="R98" s="577"/>
      <c r="S98" s="577"/>
      <c r="T98" s="577"/>
      <c r="U98" s="163"/>
      <c r="V98" s="164"/>
      <c r="W98" s="164"/>
      <c r="X98" s="165"/>
      <c r="Y98" s="576" t="s">
        <v>49</v>
      </c>
      <c r="Z98" s="576"/>
      <c r="AA98" s="576"/>
      <c r="AB98" s="165"/>
      <c r="AC98" s="182"/>
      <c r="AD98" s="182"/>
      <c r="AE98" s="182"/>
      <c r="AF98" s="182"/>
      <c r="AG98" s="182"/>
      <c r="AH98" s="182"/>
      <c r="AI98" s="18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679" t="s">
        <v>48</v>
      </c>
      <c r="AX98" s="679"/>
      <c r="AY98" s="679"/>
      <c r="AZ98" s="164"/>
      <c r="BA98" s="163"/>
      <c r="BB98" s="576" t="s">
        <v>49</v>
      </c>
      <c r="BC98" s="576"/>
      <c r="BD98" s="165"/>
      <c r="BE98" s="165"/>
      <c r="BF98" s="164"/>
      <c r="BG98" s="183"/>
      <c r="BH98" s="183"/>
      <c r="BI98" s="183"/>
      <c r="BJ98" s="183"/>
    </row>
    <row r="99" spans="4:62" s="147" customFormat="1" ht="18" customHeight="1">
      <c r="D99" s="168"/>
      <c r="E99" s="169"/>
      <c r="F99" s="178"/>
      <c r="G99" s="179"/>
      <c r="H99" s="180"/>
      <c r="I99" s="181"/>
      <c r="J99" s="181"/>
      <c r="K99" s="180"/>
      <c r="L99" s="165"/>
      <c r="M99" s="165"/>
      <c r="O99" s="165"/>
      <c r="P99" s="162"/>
      <c r="Q99" s="184"/>
      <c r="R99" s="184"/>
      <c r="S99" s="184"/>
      <c r="T99" s="184"/>
      <c r="U99" s="163"/>
      <c r="V99" s="164"/>
      <c r="W99" s="164"/>
      <c r="X99" s="165"/>
      <c r="Y99" s="166"/>
      <c r="Z99" s="166"/>
      <c r="AA99" s="166"/>
      <c r="AB99" s="165"/>
      <c r="AC99" s="182"/>
      <c r="AD99" s="182"/>
      <c r="AE99" s="182"/>
      <c r="AF99" s="182"/>
      <c r="AG99" s="182"/>
      <c r="AH99" s="182"/>
      <c r="AI99" s="18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4"/>
      <c r="BA99" s="163"/>
      <c r="BB99" s="166"/>
      <c r="BC99" s="166"/>
      <c r="BD99" s="165"/>
      <c r="BE99" s="165"/>
      <c r="BF99" s="164"/>
      <c r="BG99" s="183"/>
      <c r="BH99" s="183"/>
      <c r="BI99" s="183"/>
      <c r="BJ99" s="183"/>
    </row>
    <row r="100" spans="4:62" s="147" customFormat="1" ht="25.5" customHeight="1">
      <c r="D100" s="168"/>
      <c r="E100" s="169"/>
      <c r="F100" s="171" t="s">
        <v>174</v>
      </c>
      <c r="G100" s="171"/>
      <c r="H100" s="171"/>
      <c r="I100" s="171"/>
      <c r="J100" s="171"/>
      <c r="K100" s="171"/>
      <c r="L100" s="171"/>
      <c r="M100" s="171"/>
      <c r="O100" s="171"/>
      <c r="P100" s="156"/>
      <c r="Q100" s="156"/>
      <c r="R100" s="156"/>
      <c r="S100" s="157"/>
      <c r="T100" s="158"/>
      <c r="U100" s="158"/>
      <c r="V100" s="159"/>
      <c r="W100" s="160" t="s">
        <v>47</v>
      </c>
      <c r="X100" s="172" t="s">
        <v>175</v>
      </c>
      <c r="Y100" s="172"/>
      <c r="Z100" s="172"/>
      <c r="AA100" s="172"/>
      <c r="AB100" s="172"/>
      <c r="AC100" s="173"/>
      <c r="AD100" s="174"/>
      <c r="AE100" s="175"/>
      <c r="AF100" s="174"/>
      <c r="AG100" s="680"/>
      <c r="AH100" s="680"/>
      <c r="AI100" s="680"/>
      <c r="AJ100" s="680"/>
      <c r="AK100" s="680"/>
      <c r="AL100" s="680"/>
      <c r="AM100" s="680"/>
      <c r="AN100" s="680"/>
      <c r="AO100" s="680"/>
      <c r="AP100" s="680"/>
      <c r="AQ100" s="680"/>
      <c r="AR100" s="680"/>
      <c r="AS100" s="680"/>
      <c r="AT100" s="680"/>
      <c r="AU100" s="185"/>
      <c r="AV100" s="185"/>
      <c r="AW100" s="185"/>
      <c r="AX100" s="185"/>
      <c r="AY100" s="186"/>
      <c r="AZ100" s="187"/>
      <c r="BA100" s="710"/>
      <c r="BB100" s="710"/>
      <c r="BC100" s="710"/>
      <c r="BD100" s="710"/>
      <c r="BE100" s="710"/>
      <c r="BF100" s="176"/>
      <c r="BG100" s="177"/>
      <c r="BH100" s="177"/>
      <c r="BI100" s="177"/>
      <c r="BJ100" s="177"/>
    </row>
    <row r="101" spans="4:62" s="147" customFormat="1" ht="18" customHeight="1">
      <c r="D101" s="168"/>
      <c r="E101" s="169"/>
      <c r="F101" s="169"/>
      <c r="G101" s="178"/>
      <c r="H101" s="179"/>
      <c r="I101" s="180"/>
      <c r="J101" s="181"/>
      <c r="K101" s="181"/>
      <c r="L101" s="180"/>
      <c r="M101" s="165"/>
      <c r="N101" s="165"/>
      <c r="O101" s="165"/>
      <c r="P101" s="162"/>
      <c r="Q101" s="577" t="s">
        <v>48</v>
      </c>
      <c r="R101" s="577"/>
      <c r="S101" s="577"/>
      <c r="T101" s="577"/>
      <c r="U101" s="163"/>
      <c r="V101" s="164"/>
      <c r="W101" s="164"/>
      <c r="X101" s="165"/>
      <c r="Y101" s="576" t="s">
        <v>49</v>
      </c>
      <c r="Z101" s="576"/>
      <c r="AA101" s="576"/>
      <c r="AB101" s="165"/>
      <c r="AC101" s="182"/>
      <c r="AD101" s="182"/>
      <c r="AE101" s="182"/>
      <c r="AF101" s="182"/>
      <c r="AG101" s="182"/>
      <c r="AH101" s="182"/>
      <c r="AI101" s="18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709"/>
      <c r="AX101" s="709"/>
      <c r="AY101" s="709"/>
      <c r="AZ101" s="164"/>
      <c r="BA101" s="163"/>
      <c r="BB101" s="708"/>
      <c r="BC101" s="708"/>
      <c r="BD101" s="165"/>
      <c r="BE101" s="165"/>
      <c r="BF101" s="164"/>
      <c r="BG101" s="183"/>
      <c r="BH101" s="183"/>
      <c r="BI101" s="183"/>
      <c r="BJ101" s="183"/>
    </row>
    <row r="102" spans="4:62" s="147" customFormat="1" ht="18" customHeight="1">
      <c r="D102" s="168"/>
      <c r="E102" s="169"/>
      <c r="F102" s="178"/>
      <c r="G102" s="179"/>
      <c r="H102" s="180"/>
      <c r="I102" s="181"/>
      <c r="J102" s="181"/>
      <c r="K102" s="180"/>
      <c r="L102" s="165"/>
      <c r="M102" s="165"/>
      <c r="O102" s="165"/>
      <c r="P102" s="162"/>
      <c r="Q102" s="184"/>
      <c r="R102" s="184"/>
      <c r="S102" s="184"/>
      <c r="T102" s="184"/>
      <c r="U102" s="163"/>
      <c r="V102" s="164"/>
      <c r="W102" s="164"/>
      <c r="X102" s="165"/>
      <c r="Y102" s="166"/>
      <c r="Z102" s="166"/>
      <c r="AA102" s="166"/>
      <c r="AB102" s="165"/>
      <c r="AC102" s="182"/>
      <c r="AD102" s="182"/>
      <c r="AE102" s="182"/>
      <c r="AF102" s="182"/>
      <c r="AG102" s="182"/>
      <c r="AH102" s="182"/>
      <c r="AI102" s="18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4"/>
      <c r="BA102" s="163"/>
      <c r="BB102" s="166"/>
      <c r="BC102" s="166"/>
      <c r="BD102" s="165"/>
      <c r="BE102" s="165"/>
      <c r="BF102" s="164"/>
      <c r="BG102" s="183"/>
      <c r="BH102" s="183"/>
      <c r="BI102" s="183"/>
      <c r="BJ102" s="183"/>
    </row>
    <row r="103" spans="4:62" s="147" customFormat="1" ht="18" customHeight="1">
      <c r="D103" s="168"/>
      <c r="E103" s="169"/>
      <c r="F103" s="169"/>
      <c r="G103" s="178"/>
      <c r="H103" s="179"/>
      <c r="I103" s="180"/>
      <c r="J103" s="181"/>
      <c r="K103" s="181"/>
      <c r="L103" s="180"/>
      <c r="M103" s="165"/>
      <c r="N103" s="165"/>
      <c r="O103" s="165"/>
      <c r="P103" s="162"/>
      <c r="Q103" s="707"/>
      <c r="R103" s="707"/>
      <c r="S103" s="707"/>
      <c r="T103" s="707"/>
      <c r="U103" s="163"/>
      <c r="V103" s="164"/>
      <c r="W103" s="164"/>
      <c r="X103" s="165"/>
      <c r="Y103" s="708"/>
      <c r="Z103" s="708"/>
      <c r="AA103" s="708"/>
      <c r="AB103" s="165"/>
      <c r="AC103" s="182"/>
      <c r="AD103" s="182"/>
      <c r="AE103" s="182"/>
      <c r="AF103" s="182"/>
      <c r="AG103" s="182"/>
      <c r="AH103" s="182"/>
      <c r="AI103" s="18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709"/>
      <c r="AX103" s="709"/>
      <c r="AY103" s="709"/>
      <c r="AZ103" s="164"/>
      <c r="BA103" s="163"/>
      <c r="BB103" s="708"/>
      <c r="BC103" s="708"/>
      <c r="BD103" s="165"/>
      <c r="BE103" s="165"/>
      <c r="BF103" s="164"/>
      <c r="BG103" s="183"/>
      <c r="BH103" s="183"/>
      <c r="BI103" s="183"/>
      <c r="BJ103" s="183"/>
    </row>
    <row r="104" spans="4:62" s="147" customFormat="1" ht="18" customHeight="1">
      <c r="D104" s="168"/>
      <c r="E104" s="169"/>
      <c r="F104" s="169"/>
      <c r="G104" s="178"/>
      <c r="H104" s="179"/>
      <c r="I104" s="180"/>
      <c r="J104" s="181"/>
      <c r="K104" s="181"/>
      <c r="L104" s="180"/>
      <c r="M104" s="165"/>
      <c r="N104" s="165"/>
      <c r="O104" s="165"/>
      <c r="P104" s="162"/>
      <c r="Q104" s="184"/>
      <c r="R104" s="184"/>
      <c r="S104" s="184"/>
      <c r="T104" s="184"/>
      <c r="U104" s="163"/>
      <c r="V104" s="164"/>
      <c r="W104" s="164"/>
      <c r="X104" s="165"/>
      <c r="Y104" s="166"/>
      <c r="Z104" s="166"/>
      <c r="AA104" s="166"/>
      <c r="AB104" s="165"/>
      <c r="AC104" s="182"/>
      <c r="AD104" s="182"/>
      <c r="AE104" s="182"/>
      <c r="AF104" s="182"/>
      <c r="AG104" s="182"/>
      <c r="AH104" s="182"/>
      <c r="AI104" s="18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4"/>
      <c r="BA104" s="163"/>
      <c r="BB104" s="166"/>
      <c r="BC104" s="166"/>
      <c r="BD104" s="165"/>
      <c r="BE104" s="165"/>
      <c r="BF104" s="164"/>
      <c r="BG104" s="183"/>
      <c r="BH104" s="183"/>
      <c r="BI104" s="183"/>
      <c r="BJ104" s="183"/>
    </row>
    <row r="105" spans="4:61" s="147" customFormat="1" ht="18" customHeight="1">
      <c r="D105" s="168"/>
      <c r="E105" s="169"/>
      <c r="F105" s="169"/>
      <c r="G105" s="169"/>
      <c r="H105" s="169"/>
      <c r="I105" s="169"/>
      <c r="J105" s="169"/>
      <c r="K105" s="169"/>
      <c r="L105" s="188"/>
      <c r="M105" s="188"/>
      <c r="N105" s="188"/>
      <c r="O105" s="188"/>
      <c r="P105" s="189"/>
      <c r="Q105" s="190"/>
      <c r="R105" s="190"/>
      <c r="S105" s="190"/>
      <c r="T105" s="191"/>
      <c r="U105" s="191"/>
      <c r="V105" s="192"/>
      <c r="W105" s="193"/>
      <c r="X105" s="569"/>
      <c r="Y105" s="569"/>
      <c r="Z105" s="569"/>
      <c r="AA105" s="569"/>
      <c r="AB105" s="569"/>
      <c r="AC105" s="194"/>
      <c r="AD105" s="189"/>
      <c r="AE105" s="194"/>
      <c r="AF105" s="194"/>
      <c r="AG105" s="194"/>
      <c r="AH105" s="194"/>
      <c r="AI105" s="194"/>
      <c r="AJ105" s="194"/>
      <c r="AK105" s="195"/>
      <c r="AL105" s="677"/>
      <c r="AM105" s="677"/>
      <c r="AN105" s="677"/>
      <c r="AO105" s="677"/>
      <c r="AP105" s="677"/>
      <c r="AQ105" s="677"/>
      <c r="AR105" s="677"/>
      <c r="AS105" s="677"/>
      <c r="AT105" s="677"/>
      <c r="AU105" s="196"/>
      <c r="AV105" s="196"/>
      <c r="AW105" s="196"/>
      <c r="AX105" s="196"/>
      <c r="AY105" s="196"/>
      <c r="AZ105" s="197"/>
      <c r="BA105" s="198"/>
      <c r="BB105" s="177"/>
      <c r="BC105" s="199"/>
      <c r="BD105" s="177"/>
      <c r="BE105" s="200"/>
      <c r="BF105" s="201"/>
      <c r="BG105" s="200"/>
      <c r="BH105" s="200"/>
      <c r="BI105" s="177"/>
    </row>
    <row r="106" spans="3:61" s="202" customFormat="1" ht="30.75" customHeight="1">
      <c r="C106" s="202" t="s">
        <v>112</v>
      </c>
      <c r="D106" s="574" t="s">
        <v>111</v>
      </c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574"/>
      <c r="Z106" s="574"/>
      <c r="AA106" s="574"/>
      <c r="AB106" s="574"/>
      <c r="AC106" s="574"/>
      <c r="AD106" s="574"/>
      <c r="AE106" s="574"/>
      <c r="AF106" s="574"/>
      <c r="AG106" s="574"/>
      <c r="AH106" s="203"/>
      <c r="AI106" s="203"/>
      <c r="AJ106" s="203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697"/>
      <c r="AY106" s="697"/>
      <c r="AZ106" s="697"/>
      <c r="BA106" s="205"/>
      <c r="BB106" s="205"/>
      <c r="BC106" s="206"/>
      <c r="BD106" s="206"/>
      <c r="BE106" s="205"/>
      <c r="BF106" s="205"/>
      <c r="BG106" s="205"/>
      <c r="BH106" s="205"/>
      <c r="BI106" s="205"/>
    </row>
    <row r="107" spans="4:61" s="147" customFormat="1" ht="28.5" customHeight="1">
      <c r="D107" s="168"/>
      <c r="E107" s="169"/>
      <c r="F107" s="169"/>
      <c r="G107" s="169"/>
      <c r="H107" s="188"/>
      <c r="I107" s="188"/>
      <c r="J107" s="188"/>
      <c r="K107" s="188"/>
      <c r="L107" s="188"/>
      <c r="M107" s="188"/>
      <c r="N107" s="207"/>
      <c r="O107" s="188"/>
      <c r="P107" s="188"/>
      <c r="Q107" s="207"/>
      <c r="R107" s="188"/>
      <c r="S107" s="208"/>
      <c r="T107" s="209"/>
      <c r="U107" s="208"/>
      <c r="V107" s="210"/>
      <c r="W107" s="193"/>
      <c r="X107" s="193"/>
      <c r="Y107" s="211"/>
      <c r="Z107" s="208"/>
      <c r="AA107" s="209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5"/>
      <c r="AL107" s="212"/>
      <c r="AM107" s="212"/>
      <c r="AN107" s="212"/>
      <c r="AO107" s="213"/>
      <c r="AP107" s="214"/>
      <c r="AQ107" s="208"/>
      <c r="AR107" s="208"/>
      <c r="AS107" s="208"/>
      <c r="AT107" s="196"/>
      <c r="AU107" s="196"/>
      <c r="AV107" s="196"/>
      <c r="AW107" s="196"/>
      <c r="AX107" s="196"/>
      <c r="AY107" s="196"/>
      <c r="AZ107" s="208"/>
      <c r="BA107" s="208"/>
      <c r="BB107" s="207"/>
      <c r="BC107" s="208"/>
      <c r="BD107" s="209"/>
      <c r="BE107" s="208"/>
      <c r="BF107" s="208"/>
      <c r="BG107" s="208"/>
      <c r="BH107" s="208"/>
      <c r="BI107" s="215"/>
    </row>
    <row r="108" spans="4:61" s="147" customFormat="1" ht="25.5" customHeight="1">
      <c r="D108" s="216"/>
      <c r="E108" s="169"/>
      <c r="F108" s="169"/>
      <c r="G108" s="169"/>
      <c r="H108" s="169"/>
      <c r="I108" s="169"/>
      <c r="J108" s="169"/>
      <c r="K108" s="169"/>
      <c r="L108" s="188"/>
      <c r="M108" s="188"/>
      <c r="N108" s="188"/>
      <c r="O108" s="188"/>
      <c r="P108" s="189"/>
      <c r="Q108" s="190"/>
      <c r="R108" s="190"/>
      <c r="S108" s="190"/>
      <c r="T108" s="191"/>
      <c r="U108" s="191"/>
      <c r="V108" s="192"/>
      <c r="W108" s="193"/>
      <c r="X108" s="569"/>
      <c r="Y108" s="569"/>
      <c r="Z108" s="569"/>
      <c r="AA108" s="569"/>
      <c r="AB108" s="569"/>
      <c r="AC108" s="194"/>
      <c r="AD108" s="189"/>
      <c r="AE108" s="194"/>
      <c r="AF108" s="194"/>
      <c r="AG108" s="194"/>
      <c r="AH108" s="194"/>
      <c r="AI108" s="194"/>
      <c r="AJ108" s="194"/>
      <c r="AK108" s="195"/>
      <c r="AL108" s="216"/>
      <c r="AM108" s="216"/>
      <c r="AN108" s="216"/>
      <c r="AO108" s="216"/>
      <c r="AP108" s="216"/>
      <c r="AQ108" s="216"/>
      <c r="AR108" s="216"/>
      <c r="AS108" s="216"/>
      <c r="AT108" s="196"/>
      <c r="AU108" s="196"/>
      <c r="AV108" s="196"/>
      <c r="AW108" s="197"/>
      <c r="AX108" s="177"/>
      <c r="AY108" s="177"/>
      <c r="AZ108" s="199"/>
      <c r="BA108" s="198"/>
      <c r="BB108" s="200"/>
      <c r="BC108" s="177"/>
      <c r="BD108" s="198"/>
      <c r="BE108" s="200"/>
      <c r="BF108" s="201"/>
      <c r="BG108" s="217"/>
      <c r="BH108" s="200"/>
      <c r="BI108" s="201"/>
    </row>
    <row r="109" spans="4:61" s="147" customFormat="1" ht="19.5" customHeight="1">
      <c r="D109" s="218"/>
      <c r="E109" s="219"/>
      <c r="F109" s="188"/>
      <c r="G109" s="188"/>
      <c r="H109" s="188"/>
      <c r="I109" s="188"/>
      <c r="J109" s="188"/>
      <c r="K109" s="188"/>
      <c r="L109" s="188"/>
      <c r="M109" s="188"/>
      <c r="N109" s="207"/>
      <c r="O109" s="188"/>
      <c r="P109" s="188"/>
      <c r="Q109" s="207"/>
      <c r="R109" s="188"/>
      <c r="S109" s="220"/>
      <c r="T109" s="209"/>
      <c r="U109" s="208"/>
      <c r="V109" s="193"/>
      <c r="W109" s="193"/>
      <c r="X109" s="193"/>
      <c r="Y109" s="211"/>
      <c r="Z109" s="208"/>
      <c r="AA109" s="209"/>
      <c r="AB109" s="221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8"/>
      <c r="AM109" s="218"/>
      <c r="AN109" s="222"/>
      <c r="AO109" s="222"/>
      <c r="AP109" s="188"/>
      <c r="AQ109" s="208"/>
      <c r="AR109" s="208"/>
      <c r="AS109" s="208"/>
      <c r="AT109" s="196"/>
      <c r="AU109" s="693"/>
      <c r="AV109" s="693"/>
      <c r="AW109" s="693"/>
      <c r="AX109" s="693"/>
      <c r="AY109" s="207"/>
      <c r="AZ109" s="177"/>
      <c r="BA109" s="177"/>
      <c r="BB109" s="208"/>
      <c r="BC109" s="208"/>
      <c r="BD109" s="223"/>
      <c r="BE109" s="223"/>
      <c r="BF109" s="208"/>
      <c r="BG109" s="208"/>
      <c r="BH109" s="208"/>
      <c r="BI109" s="224"/>
    </row>
    <row r="110" s="147" customFormat="1" ht="18" customHeight="1"/>
    <row r="111" spans="1:61" s="130" customFormat="1" ht="16.5" customHeight="1">
      <c r="A111" s="225"/>
      <c r="B111" s="226"/>
      <c r="C111" s="227"/>
      <c r="D111" s="228"/>
      <c r="E111" s="229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Y111" s="231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</row>
    <row r="112" spans="1:61" s="130" customFormat="1" ht="15" customHeight="1">
      <c r="A112" s="225"/>
      <c r="B112" s="226"/>
      <c r="C112" s="233"/>
      <c r="D112" s="233"/>
      <c r="E112" s="233"/>
      <c r="F112" s="233"/>
      <c r="G112" s="233"/>
      <c r="H112" s="233"/>
      <c r="I112" s="233"/>
      <c r="J112" s="234"/>
      <c r="K112" s="234"/>
      <c r="L112" s="234"/>
      <c r="M112" s="234"/>
      <c r="N112" s="235"/>
      <c r="O112" s="74"/>
      <c r="P112" s="74"/>
      <c r="Q112" s="74"/>
      <c r="R112" s="236"/>
      <c r="S112" s="236"/>
      <c r="T112" s="237"/>
      <c r="Y112" s="231"/>
      <c r="AN112" s="232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</row>
    <row r="113" spans="1:60" s="130" customFormat="1" ht="16.5" customHeight="1">
      <c r="A113" s="225"/>
      <c r="B113" s="226"/>
      <c r="C113" s="233"/>
      <c r="D113" s="233"/>
      <c r="E113" s="233"/>
      <c r="F113" s="234"/>
      <c r="G113" s="234"/>
      <c r="H113" s="234"/>
      <c r="I113" s="234"/>
      <c r="J113" s="234"/>
      <c r="K113" s="234"/>
      <c r="L113" s="238"/>
      <c r="M113" s="234"/>
      <c r="N113" s="234"/>
      <c r="O113" s="238"/>
      <c r="P113" s="234"/>
      <c r="R113" s="231"/>
      <c r="S113" s="239"/>
      <c r="T113" s="240"/>
      <c r="U113" s="239"/>
      <c r="V113" s="568"/>
      <c r="W113" s="568"/>
      <c r="X113" s="568"/>
      <c r="Y113" s="568"/>
      <c r="Z113" s="568"/>
      <c r="AA113" s="241"/>
      <c r="AB113" s="235"/>
      <c r="AC113" s="241"/>
      <c r="AD113" s="241"/>
      <c r="AE113" s="241"/>
      <c r="AF113" s="241"/>
      <c r="AG113" s="241"/>
      <c r="AH113" s="241"/>
      <c r="AI113" s="242"/>
      <c r="AJ113" s="243"/>
      <c r="AK113" s="243"/>
      <c r="AL113" s="243"/>
      <c r="AM113" s="243"/>
      <c r="AN113" s="244"/>
      <c r="AR113" s="575"/>
      <c r="AS113" s="575"/>
      <c r="AT113" s="575"/>
      <c r="AU113" s="575"/>
      <c r="AV113" s="575"/>
      <c r="AW113" s="575"/>
      <c r="AX113" s="246"/>
      <c r="AY113" s="246"/>
      <c r="AZ113" s="247"/>
      <c r="BA113" s="247"/>
      <c r="BB113" s="248"/>
      <c r="BC113" s="249"/>
      <c r="BD113" s="249"/>
      <c r="BE113" s="249"/>
      <c r="BF113" s="249"/>
      <c r="BG113" s="250"/>
      <c r="BH113" s="251"/>
    </row>
    <row r="114" spans="1:60" s="130" customFormat="1" ht="16.5" customHeight="1">
      <c r="A114" s="225"/>
      <c r="B114" s="226"/>
      <c r="C114" s="233"/>
      <c r="D114" s="233"/>
      <c r="E114" s="233"/>
      <c r="F114" s="234"/>
      <c r="G114" s="234"/>
      <c r="H114" s="234"/>
      <c r="I114" s="234"/>
      <c r="J114" s="234"/>
      <c r="K114" s="234"/>
      <c r="L114" s="238"/>
      <c r="M114" s="234"/>
      <c r="N114" s="234"/>
      <c r="O114" s="238"/>
      <c r="P114" s="234"/>
      <c r="R114" s="231"/>
      <c r="S114" s="239"/>
      <c r="T114" s="240"/>
      <c r="U114" s="239"/>
      <c r="V114" s="239"/>
      <c r="W114" s="252"/>
      <c r="Y114" s="23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2"/>
      <c r="AJ114" s="243"/>
      <c r="AK114" s="243"/>
      <c r="AL114" s="243"/>
      <c r="AM114" s="243"/>
      <c r="AN114" s="244"/>
      <c r="AR114" s="575"/>
      <c r="AS114" s="575"/>
      <c r="AT114" s="575"/>
      <c r="AU114" s="575"/>
      <c r="AV114" s="575"/>
      <c r="AW114" s="575"/>
      <c r="AZ114" s="238"/>
      <c r="BB114" s="231"/>
      <c r="BG114" s="253"/>
      <c r="BH114" s="253"/>
    </row>
    <row r="115" spans="1:60" s="130" customFormat="1" ht="15" customHeight="1">
      <c r="A115" s="225"/>
      <c r="B115" s="226"/>
      <c r="C115" s="233"/>
      <c r="D115" s="233"/>
      <c r="E115" s="233"/>
      <c r="F115" s="233"/>
      <c r="G115" s="233"/>
      <c r="H115" s="233"/>
      <c r="I115" s="233"/>
      <c r="J115" s="234"/>
      <c r="K115" s="234"/>
      <c r="L115" s="234"/>
      <c r="M115" s="234"/>
      <c r="N115" s="235"/>
      <c r="O115" s="74"/>
      <c r="P115" s="74"/>
      <c r="Q115" s="74"/>
      <c r="R115" s="236"/>
      <c r="S115" s="236"/>
      <c r="T115" s="237"/>
      <c r="U115" s="239"/>
      <c r="V115" s="239"/>
      <c r="W115" s="252"/>
      <c r="Y115" s="23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2"/>
      <c r="AJ115" s="243"/>
      <c r="AK115" s="243"/>
      <c r="AL115" s="243"/>
      <c r="AM115" s="243"/>
      <c r="AN115" s="244"/>
      <c r="AR115" s="245"/>
      <c r="AS115" s="245"/>
      <c r="AT115" s="245"/>
      <c r="AU115" s="245"/>
      <c r="AV115" s="245"/>
      <c r="AW115" s="245"/>
      <c r="AZ115" s="238"/>
      <c r="BB115" s="231"/>
      <c r="BG115" s="253"/>
      <c r="BH115" s="253"/>
    </row>
    <row r="116" spans="1:60" s="130" customFormat="1" ht="16.5" customHeight="1">
      <c r="A116" s="225"/>
      <c r="B116" s="254"/>
      <c r="C116" s="233"/>
      <c r="D116" s="233"/>
      <c r="E116" s="233"/>
      <c r="F116" s="234"/>
      <c r="G116" s="234"/>
      <c r="H116" s="234"/>
      <c r="I116" s="234"/>
      <c r="J116" s="234"/>
      <c r="K116" s="234"/>
      <c r="L116" s="238"/>
      <c r="M116" s="234"/>
      <c r="N116" s="234"/>
      <c r="O116" s="238"/>
      <c r="P116" s="234"/>
      <c r="R116" s="231"/>
      <c r="T116" s="255"/>
      <c r="U116" s="239"/>
      <c r="V116" s="568"/>
      <c r="W116" s="571"/>
      <c r="X116" s="571"/>
      <c r="Y116" s="571"/>
      <c r="Z116" s="571"/>
      <c r="AA116" s="241"/>
      <c r="AB116" s="235"/>
      <c r="AC116" s="241"/>
      <c r="AD116" s="241"/>
      <c r="AE116" s="241"/>
      <c r="AF116" s="241"/>
      <c r="AG116" s="241"/>
      <c r="AH116" s="241"/>
      <c r="AI116" s="242"/>
      <c r="AJ116" s="243"/>
      <c r="AK116" s="243"/>
      <c r="AL116" s="243"/>
      <c r="AM116" s="243"/>
      <c r="AN116" s="244"/>
      <c r="AR116" s="254"/>
      <c r="AS116" s="233"/>
      <c r="AT116" s="233"/>
      <c r="AU116" s="233"/>
      <c r="AV116" s="233"/>
      <c r="AW116" s="233"/>
      <c r="BB116" s="248"/>
      <c r="BC116" s="249"/>
      <c r="BD116" s="249"/>
      <c r="BE116" s="97"/>
      <c r="BF116" s="249"/>
      <c r="BG116" s="250"/>
      <c r="BH116" s="251"/>
    </row>
    <row r="117" spans="1:60" s="130" customFormat="1" ht="15.75" customHeight="1">
      <c r="A117" s="225"/>
      <c r="B117" s="256"/>
      <c r="C117" s="257"/>
      <c r="D117" s="233"/>
      <c r="E117" s="233"/>
      <c r="F117" s="234"/>
      <c r="G117" s="234"/>
      <c r="H117" s="234"/>
      <c r="I117" s="234"/>
      <c r="J117" s="234"/>
      <c r="K117" s="234"/>
      <c r="L117" s="238"/>
      <c r="M117" s="234"/>
      <c r="N117" s="234"/>
      <c r="O117" s="238"/>
      <c r="P117" s="234"/>
      <c r="R117" s="231"/>
      <c r="T117" s="255"/>
      <c r="U117" s="239"/>
      <c r="V117" s="239"/>
      <c r="W117" s="252"/>
      <c r="Y117" s="231"/>
      <c r="Z117" s="258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6"/>
      <c r="AK117" s="257"/>
      <c r="AL117" s="234"/>
      <c r="AM117" s="234"/>
      <c r="AN117" s="234"/>
      <c r="AR117" s="147"/>
      <c r="AS117" s="259"/>
      <c r="AT117" s="147"/>
      <c r="AU117" s="147"/>
      <c r="AV117" s="260"/>
      <c r="AW117" s="147"/>
      <c r="AX117" s="147"/>
      <c r="AY117" s="147"/>
      <c r="AZ117" s="238"/>
      <c r="BA117" s="238"/>
      <c r="BB117" s="261"/>
      <c r="BG117" s="261"/>
      <c r="BH117" s="261"/>
    </row>
    <row r="118" spans="4:61" ht="15.75">
      <c r="D118" s="233"/>
      <c r="E118" s="233"/>
      <c r="F118" s="233"/>
      <c r="G118" s="233"/>
      <c r="H118" s="233"/>
      <c r="I118" s="233"/>
      <c r="J118" s="234"/>
      <c r="K118" s="234"/>
      <c r="L118" s="234"/>
      <c r="M118" s="234"/>
      <c r="N118" s="235"/>
      <c r="O118" s="74"/>
      <c r="P118" s="74"/>
      <c r="Q118" s="74"/>
      <c r="R118" s="236"/>
      <c r="S118" s="236"/>
      <c r="T118" s="237"/>
      <c r="U118" s="52"/>
      <c r="V118" s="52"/>
      <c r="W118" s="52"/>
      <c r="X118" s="52"/>
      <c r="AU118" s="147"/>
      <c r="AV118" s="263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</row>
    <row r="119" spans="4:61" ht="18">
      <c r="D119" s="234"/>
      <c r="E119" s="234"/>
      <c r="F119" s="234"/>
      <c r="G119" s="234"/>
      <c r="H119" s="234"/>
      <c r="I119" s="234"/>
      <c r="J119" s="234"/>
      <c r="K119" s="234"/>
      <c r="L119" s="238"/>
      <c r="M119" s="234"/>
      <c r="N119" s="234"/>
      <c r="O119" s="238"/>
      <c r="P119" s="234"/>
      <c r="Q119" s="264"/>
      <c r="R119" s="231"/>
      <c r="S119" s="130"/>
      <c r="T119" s="239"/>
      <c r="Y119" s="52"/>
      <c r="Z119" s="52"/>
      <c r="AA119" s="52"/>
      <c r="AB119" s="52"/>
      <c r="AC119" s="52"/>
      <c r="AD119" s="52"/>
      <c r="AO119" s="265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260"/>
      <c r="BF119" s="147"/>
      <c r="BG119" s="147"/>
      <c r="BH119" s="147"/>
      <c r="BI119" s="147"/>
    </row>
    <row r="120" spans="13:60" ht="18">
      <c r="M120" s="52"/>
      <c r="N120" s="52"/>
      <c r="O120" s="52"/>
      <c r="P120" s="52"/>
      <c r="Q120" s="79"/>
      <c r="R120" s="79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V120" s="97"/>
      <c r="AY120" s="97"/>
      <c r="BB120" s="236"/>
      <c r="BE120" s="236"/>
      <c r="BF120" s="236"/>
      <c r="BG120" s="236"/>
      <c r="BH120" s="236"/>
    </row>
    <row r="121" spans="13:24" ht="12.75">
      <c r="M121" s="52"/>
      <c r="N121" s="52"/>
      <c r="U121" s="52"/>
      <c r="V121" s="52"/>
      <c r="W121" s="52"/>
      <c r="X121" s="52"/>
    </row>
    <row r="122" spans="15:50" ht="18">
      <c r="O122" s="52"/>
      <c r="P122" s="52"/>
      <c r="Q122" s="97"/>
      <c r="R122" s="97"/>
      <c r="S122" s="52"/>
      <c r="T122" s="52"/>
      <c r="AV122" s="265"/>
      <c r="AX122" s="79"/>
    </row>
    <row r="123" spans="13:57" ht="18">
      <c r="M123" s="265"/>
      <c r="N123" s="265"/>
      <c r="O123" s="52"/>
      <c r="P123" s="52"/>
      <c r="Q123" s="79"/>
      <c r="R123" s="79"/>
      <c r="S123" s="52"/>
      <c r="T123" s="52"/>
      <c r="AX123" s="79"/>
      <c r="BE123" s="79"/>
    </row>
    <row r="124" spans="13:14" ht="12.75">
      <c r="M124" s="52"/>
      <c r="N124" s="52"/>
    </row>
    <row r="126" spans="49:50" ht="12.75">
      <c r="AW126" s="79"/>
      <c r="AX126" s="79"/>
    </row>
  </sheetData>
  <sheetProtection/>
  <mergeCells count="768">
    <mergeCell ref="AG100:AT100"/>
    <mergeCell ref="Q103:T103"/>
    <mergeCell ref="Y103:AA103"/>
    <mergeCell ref="AW103:AY103"/>
    <mergeCell ref="BB103:BC103"/>
    <mergeCell ref="Q101:T101"/>
    <mergeCell ref="Y101:AA101"/>
    <mergeCell ref="AW101:AY101"/>
    <mergeCell ref="BB101:BC101"/>
    <mergeCell ref="BA100:BE100"/>
    <mergeCell ref="AP89:AS89"/>
    <mergeCell ref="BB89:BE89"/>
    <mergeCell ref="D90:AO90"/>
    <mergeCell ref="AP90:AS90"/>
    <mergeCell ref="AT90:AW90"/>
    <mergeCell ref="AX90:BA90"/>
    <mergeCell ref="BB90:BE90"/>
    <mergeCell ref="D89:AO89"/>
    <mergeCell ref="AX89:BA89"/>
    <mergeCell ref="AT89:AW89"/>
    <mergeCell ref="AT87:AW87"/>
    <mergeCell ref="AX87:BA87"/>
    <mergeCell ref="BB87:BE87"/>
    <mergeCell ref="D88:AO88"/>
    <mergeCell ref="AP88:AS88"/>
    <mergeCell ref="AT88:AW88"/>
    <mergeCell ref="AX88:BA88"/>
    <mergeCell ref="BB88:BE88"/>
    <mergeCell ref="D87:AO87"/>
    <mergeCell ref="AP87:AS87"/>
    <mergeCell ref="D86:AO86"/>
    <mergeCell ref="AP86:AS86"/>
    <mergeCell ref="AT86:AW86"/>
    <mergeCell ref="AX86:BA86"/>
    <mergeCell ref="BB86:BE86"/>
    <mergeCell ref="AI85:AJ85"/>
    <mergeCell ref="AK85:AL85"/>
    <mergeCell ref="AN85:AO85"/>
    <mergeCell ref="AP85:AS85"/>
    <mergeCell ref="AE85:AF85"/>
    <mergeCell ref="BB84:BE84"/>
    <mergeCell ref="D85:T85"/>
    <mergeCell ref="U85:V85"/>
    <mergeCell ref="W85:X85"/>
    <mergeCell ref="Y85:Z85"/>
    <mergeCell ref="AA85:AB85"/>
    <mergeCell ref="BB85:BE85"/>
    <mergeCell ref="AC85:AD85"/>
    <mergeCell ref="AK84:AL84"/>
    <mergeCell ref="AN84:AO84"/>
    <mergeCell ref="AE84:AF84"/>
    <mergeCell ref="AX85:BA85"/>
    <mergeCell ref="AX84:BA84"/>
    <mergeCell ref="AC84:AD84"/>
    <mergeCell ref="AG85:AH85"/>
    <mergeCell ref="AT84:AW84"/>
    <mergeCell ref="AT85:AW85"/>
    <mergeCell ref="AT83:AW83"/>
    <mergeCell ref="AX83:BA83"/>
    <mergeCell ref="AN83:AO83"/>
    <mergeCell ref="AP83:AS83"/>
    <mergeCell ref="AG84:AH84"/>
    <mergeCell ref="AI84:AJ84"/>
    <mergeCell ref="AP84:AS84"/>
    <mergeCell ref="BB83:BE83"/>
    <mergeCell ref="D84:T84"/>
    <mergeCell ref="U84:V84"/>
    <mergeCell ref="W84:X84"/>
    <mergeCell ref="Y84:Z84"/>
    <mergeCell ref="AA84:AB84"/>
    <mergeCell ref="AE83:AF83"/>
    <mergeCell ref="AG83:AH83"/>
    <mergeCell ref="AI83:AJ83"/>
    <mergeCell ref="AK83:AL83"/>
    <mergeCell ref="D83:T83"/>
    <mergeCell ref="U83:V83"/>
    <mergeCell ref="W83:X83"/>
    <mergeCell ref="Y83:Z83"/>
    <mergeCell ref="AA83:AB83"/>
    <mergeCell ref="AC83:AD83"/>
    <mergeCell ref="AP82:AS82"/>
    <mergeCell ref="AT82:AW82"/>
    <mergeCell ref="AX82:BA82"/>
    <mergeCell ref="BB82:BE82"/>
    <mergeCell ref="AC82:AD82"/>
    <mergeCell ref="AE82:AF82"/>
    <mergeCell ref="AG82:AH82"/>
    <mergeCell ref="AI82:AJ82"/>
    <mergeCell ref="AK82:AL82"/>
    <mergeCell ref="AN82:AO82"/>
    <mergeCell ref="AP81:AS81"/>
    <mergeCell ref="AT81:AW81"/>
    <mergeCell ref="AX81:BA81"/>
    <mergeCell ref="BB81:BE81"/>
    <mergeCell ref="D82:F82"/>
    <mergeCell ref="G82:T82"/>
    <mergeCell ref="U82:V82"/>
    <mergeCell ref="W82:X82"/>
    <mergeCell ref="Y82:Z82"/>
    <mergeCell ref="AA82:AB82"/>
    <mergeCell ref="AC81:AD81"/>
    <mergeCell ref="AE81:AF81"/>
    <mergeCell ref="AG81:AH81"/>
    <mergeCell ref="AI81:AJ81"/>
    <mergeCell ref="AK81:AL81"/>
    <mergeCell ref="AA81:AB81"/>
    <mergeCell ref="AN81:AO81"/>
    <mergeCell ref="AP80:AS80"/>
    <mergeCell ref="AT80:AW80"/>
    <mergeCell ref="AX80:BA80"/>
    <mergeCell ref="BB80:BE80"/>
    <mergeCell ref="D81:F81"/>
    <mergeCell ref="G81:T81"/>
    <mergeCell ref="U81:V81"/>
    <mergeCell ref="W81:X81"/>
    <mergeCell ref="Y81:Z81"/>
    <mergeCell ref="AC80:AD80"/>
    <mergeCell ref="AE80:AF80"/>
    <mergeCell ref="AG80:AH80"/>
    <mergeCell ref="AI80:AJ80"/>
    <mergeCell ref="AK80:AL80"/>
    <mergeCell ref="AN80:AO80"/>
    <mergeCell ref="AP79:AS79"/>
    <mergeCell ref="AT79:AW79"/>
    <mergeCell ref="AX79:BA79"/>
    <mergeCell ref="BB79:BE79"/>
    <mergeCell ref="D80:F80"/>
    <mergeCell ref="G80:T80"/>
    <mergeCell ref="U80:V80"/>
    <mergeCell ref="W80:X80"/>
    <mergeCell ref="Y80:Z80"/>
    <mergeCell ref="AA80:AB80"/>
    <mergeCell ref="AC79:AD79"/>
    <mergeCell ref="AE79:AF79"/>
    <mergeCell ref="AG79:AH79"/>
    <mergeCell ref="AI79:AJ79"/>
    <mergeCell ref="AK79:AL79"/>
    <mergeCell ref="AN79:AO79"/>
    <mergeCell ref="AP78:AS78"/>
    <mergeCell ref="AT78:AW78"/>
    <mergeCell ref="AX78:BA78"/>
    <mergeCell ref="BB78:BE78"/>
    <mergeCell ref="D79:F79"/>
    <mergeCell ref="G79:T79"/>
    <mergeCell ref="U79:V79"/>
    <mergeCell ref="W79:X79"/>
    <mergeCell ref="Y79:Z79"/>
    <mergeCell ref="AA79:AB79"/>
    <mergeCell ref="AC78:AD78"/>
    <mergeCell ref="AE78:AF78"/>
    <mergeCell ref="AG78:AH78"/>
    <mergeCell ref="AI78:AJ78"/>
    <mergeCell ref="AK78:AL78"/>
    <mergeCell ref="AN78:AO78"/>
    <mergeCell ref="AP77:AS77"/>
    <mergeCell ref="AT77:AW77"/>
    <mergeCell ref="AX77:BA77"/>
    <mergeCell ref="BB77:BE77"/>
    <mergeCell ref="D78:F78"/>
    <mergeCell ref="G78:T78"/>
    <mergeCell ref="U78:V78"/>
    <mergeCell ref="W78:X78"/>
    <mergeCell ref="Y78:Z78"/>
    <mergeCell ref="AA78:AB78"/>
    <mergeCell ref="AC77:AD77"/>
    <mergeCell ref="AE77:AF77"/>
    <mergeCell ref="AG77:AH77"/>
    <mergeCell ref="AI77:AJ77"/>
    <mergeCell ref="AK77:AL77"/>
    <mergeCell ref="AN77:AO77"/>
    <mergeCell ref="D77:F77"/>
    <mergeCell ref="G77:T77"/>
    <mergeCell ref="U77:V77"/>
    <mergeCell ref="W77:X77"/>
    <mergeCell ref="Y77:Z77"/>
    <mergeCell ref="AA77:AB77"/>
    <mergeCell ref="AC76:AD76"/>
    <mergeCell ref="AE76:AF76"/>
    <mergeCell ref="AG76:AH76"/>
    <mergeCell ref="AI76:AJ76"/>
    <mergeCell ref="AK76:AL76"/>
    <mergeCell ref="AN76:AO76"/>
    <mergeCell ref="BB60:BE60"/>
    <mergeCell ref="D74:BE74"/>
    <mergeCell ref="D75:F75"/>
    <mergeCell ref="G75:T75"/>
    <mergeCell ref="U75:V75"/>
    <mergeCell ref="W75:X75"/>
    <mergeCell ref="Y75:Z75"/>
    <mergeCell ref="AA75:AB75"/>
    <mergeCell ref="AC75:AD75"/>
    <mergeCell ref="AI60:AJ60"/>
    <mergeCell ref="AK60:AL60"/>
    <mergeCell ref="AN60:AO60"/>
    <mergeCell ref="AP60:AS60"/>
    <mergeCell ref="AT60:AW60"/>
    <mergeCell ref="AX60:BA60"/>
    <mergeCell ref="AP72:AS72"/>
    <mergeCell ref="AT72:AW72"/>
    <mergeCell ref="AX72:BA72"/>
    <mergeCell ref="AP70:AS70"/>
    <mergeCell ref="AT70:AW70"/>
    <mergeCell ref="BB72:BE72"/>
    <mergeCell ref="D73:AO73"/>
    <mergeCell ref="AP73:AS73"/>
    <mergeCell ref="AT73:AW73"/>
    <mergeCell ref="AX73:BA73"/>
    <mergeCell ref="BB73:BE73"/>
    <mergeCell ref="AX70:BA70"/>
    <mergeCell ref="BB70:BE70"/>
    <mergeCell ref="D71:AO71"/>
    <mergeCell ref="AP71:AS71"/>
    <mergeCell ref="AT71:AW71"/>
    <mergeCell ref="AX71:BA71"/>
    <mergeCell ref="BB71:BE71"/>
    <mergeCell ref="AX68:BA68"/>
    <mergeCell ref="BB68:BE68"/>
    <mergeCell ref="D69:AO69"/>
    <mergeCell ref="AP69:AS69"/>
    <mergeCell ref="AT69:AW69"/>
    <mergeCell ref="AX69:BA69"/>
    <mergeCell ref="BB69:BE69"/>
    <mergeCell ref="AU109:AX109"/>
    <mergeCell ref="AE75:AF75"/>
    <mergeCell ref="AG75:AH75"/>
    <mergeCell ref="AG68:AH68"/>
    <mergeCell ref="AI68:AJ68"/>
    <mergeCell ref="AK68:AL68"/>
    <mergeCell ref="AN68:AO68"/>
    <mergeCell ref="AP68:AS68"/>
    <mergeCell ref="AT68:AW68"/>
    <mergeCell ref="AX106:AZ106"/>
    <mergeCell ref="AP67:AS67"/>
    <mergeCell ref="AT67:AW67"/>
    <mergeCell ref="AX67:BA67"/>
    <mergeCell ref="BB67:BE67"/>
    <mergeCell ref="D68:T68"/>
    <mergeCell ref="U68:V68"/>
    <mergeCell ref="W68:X68"/>
    <mergeCell ref="Y68:Z68"/>
    <mergeCell ref="AA68:AB68"/>
    <mergeCell ref="AC68:AD68"/>
    <mergeCell ref="AC66:AD66"/>
    <mergeCell ref="AE66:AF66"/>
    <mergeCell ref="AG66:AH66"/>
    <mergeCell ref="AI66:AJ66"/>
    <mergeCell ref="D67:T67"/>
    <mergeCell ref="U67:V67"/>
    <mergeCell ref="W67:X67"/>
    <mergeCell ref="Y67:Z67"/>
    <mergeCell ref="AA67:AB67"/>
    <mergeCell ref="AC67:AD67"/>
    <mergeCell ref="BB66:BE66"/>
    <mergeCell ref="AP66:AS66"/>
    <mergeCell ref="AT66:AW66"/>
    <mergeCell ref="AX66:BA66"/>
    <mergeCell ref="X108:AB108"/>
    <mergeCell ref="D76:F76"/>
    <mergeCell ref="G76:T76"/>
    <mergeCell ref="U76:V76"/>
    <mergeCell ref="AK66:AL66"/>
    <mergeCell ref="AN66:AO66"/>
    <mergeCell ref="AE67:AF67"/>
    <mergeCell ref="AG67:AH67"/>
    <mergeCell ref="AI67:AJ67"/>
    <mergeCell ref="AK67:AL67"/>
    <mergeCell ref="AP76:AS76"/>
    <mergeCell ref="D66:T66"/>
    <mergeCell ref="U66:V66"/>
    <mergeCell ref="W66:X66"/>
    <mergeCell ref="Y66:Z66"/>
    <mergeCell ref="AA66:AB66"/>
    <mergeCell ref="AT76:AW76"/>
    <mergeCell ref="AI75:AJ75"/>
    <mergeCell ref="AK75:AL75"/>
    <mergeCell ref="AN67:AO67"/>
    <mergeCell ref="AE68:AF68"/>
    <mergeCell ref="D70:AO70"/>
    <mergeCell ref="W76:X76"/>
    <mergeCell ref="Y76:Z76"/>
    <mergeCell ref="AA76:AB76"/>
    <mergeCell ref="AN75:AO75"/>
    <mergeCell ref="AL105:AT105"/>
    <mergeCell ref="AP75:AS75"/>
    <mergeCell ref="AT75:AW75"/>
    <mergeCell ref="AX75:BA75"/>
    <mergeCell ref="AW98:AY98"/>
    <mergeCell ref="AX76:BA76"/>
    <mergeCell ref="AG97:AT97"/>
    <mergeCell ref="BA97:BE97"/>
    <mergeCell ref="BB75:BE75"/>
    <mergeCell ref="BB76:BE76"/>
    <mergeCell ref="BB65:BE65"/>
    <mergeCell ref="AP65:AS65"/>
    <mergeCell ref="AT65:AW65"/>
    <mergeCell ref="AX65:BA65"/>
    <mergeCell ref="G93:BF93"/>
    <mergeCell ref="AI65:AJ65"/>
    <mergeCell ref="AK65:AL65"/>
    <mergeCell ref="AN65:AO65"/>
    <mergeCell ref="AC65:AD65"/>
    <mergeCell ref="AE65:AF65"/>
    <mergeCell ref="AG65:AH65"/>
    <mergeCell ref="AP64:AS64"/>
    <mergeCell ref="AE64:AF64"/>
    <mergeCell ref="AG64:AH64"/>
    <mergeCell ref="AI64:AJ64"/>
    <mergeCell ref="AK64:AL64"/>
    <mergeCell ref="AN64:AO64"/>
    <mergeCell ref="G65:T65"/>
    <mergeCell ref="U65:V65"/>
    <mergeCell ref="W65:X65"/>
    <mergeCell ref="Y65:Z65"/>
    <mergeCell ref="AA65:AB65"/>
    <mergeCell ref="AC64:AD64"/>
    <mergeCell ref="W64:X64"/>
    <mergeCell ref="Y64:Z64"/>
    <mergeCell ref="AA64:AB64"/>
    <mergeCell ref="BB64:BE64"/>
    <mergeCell ref="AI63:AJ63"/>
    <mergeCell ref="AK63:AL63"/>
    <mergeCell ref="D63:F63"/>
    <mergeCell ref="G63:T63"/>
    <mergeCell ref="U63:V63"/>
    <mergeCell ref="W63:X63"/>
    <mergeCell ref="Y63:Z63"/>
    <mergeCell ref="AG63:AH63"/>
    <mergeCell ref="BB63:BE63"/>
    <mergeCell ref="AT64:AW64"/>
    <mergeCell ref="AX64:BA64"/>
    <mergeCell ref="AN63:AO63"/>
    <mergeCell ref="AP63:AS63"/>
    <mergeCell ref="AT63:AW63"/>
    <mergeCell ref="AX63:BA63"/>
    <mergeCell ref="W62:X62"/>
    <mergeCell ref="Y62:Z62"/>
    <mergeCell ref="AA62:AB62"/>
    <mergeCell ref="AC62:AD62"/>
    <mergeCell ref="AE62:AF62"/>
    <mergeCell ref="AG62:AH62"/>
    <mergeCell ref="AK61:AL61"/>
    <mergeCell ref="AN61:AO61"/>
    <mergeCell ref="AP62:AS62"/>
    <mergeCell ref="AT62:AW62"/>
    <mergeCell ref="AX62:BA62"/>
    <mergeCell ref="BB61:BE61"/>
    <mergeCell ref="AN62:AO62"/>
    <mergeCell ref="W61:X61"/>
    <mergeCell ref="Y61:Z61"/>
    <mergeCell ref="AA61:AB61"/>
    <mergeCell ref="AK62:AL62"/>
    <mergeCell ref="BB62:BE62"/>
    <mergeCell ref="AP61:AS61"/>
    <mergeCell ref="AG61:AH61"/>
    <mergeCell ref="AT61:AW61"/>
    <mergeCell ref="AX61:BA61"/>
    <mergeCell ref="AI61:AJ61"/>
    <mergeCell ref="AM24:AS25"/>
    <mergeCell ref="AN50:AO50"/>
    <mergeCell ref="AX42:BA42"/>
    <mergeCell ref="D59:BE59"/>
    <mergeCell ref="AT26:BB27"/>
    <mergeCell ref="AI47:AJ47"/>
    <mergeCell ref="AP50:AS50"/>
    <mergeCell ref="BB53:BE53"/>
    <mergeCell ref="BB52:BE52"/>
    <mergeCell ref="AP51:AS51"/>
    <mergeCell ref="U5:AB5"/>
    <mergeCell ref="Q95:T95"/>
    <mergeCell ref="AN91:AO91"/>
    <mergeCell ref="X94:AA94"/>
    <mergeCell ref="AI52:AJ52"/>
    <mergeCell ref="A16:AV16"/>
    <mergeCell ref="C17:C18"/>
    <mergeCell ref="AM18:AN18"/>
    <mergeCell ref="Q14:AB14"/>
    <mergeCell ref="Q15:AB15"/>
    <mergeCell ref="AT50:AW50"/>
    <mergeCell ref="AK51:AL51"/>
    <mergeCell ref="AK50:AL50"/>
    <mergeCell ref="AN51:AO51"/>
    <mergeCell ref="AX51:BA51"/>
    <mergeCell ref="AP52:AS52"/>
    <mergeCell ref="BC4:BI4"/>
    <mergeCell ref="BC5:BI5"/>
    <mergeCell ref="BC6:BI6"/>
    <mergeCell ref="BC7:BI7"/>
    <mergeCell ref="BC8:BI8"/>
    <mergeCell ref="AU5:BB5"/>
    <mergeCell ref="AU7:BA7"/>
    <mergeCell ref="B5:N5"/>
    <mergeCell ref="B8:L8"/>
    <mergeCell ref="AE46:AF46"/>
    <mergeCell ref="Y47:Z47"/>
    <mergeCell ref="AA47:AB47"/>
    <mergeCell ref="Y49:Z49"/>
    <mergeCell ref="AE41:AF41"/>
    <mergeCell ref="Y41:Z41"/>
    <mergeCell ref="AF24:AH25"/>
    <mergeCell ref="AF26:AH26"/>
    <mergeCell ref="AC28:AE28"/>
    <mergeCell ref="AX46:BA46"/>
    <mergeCell ref="AK49:AL49"/>
    <mergeCell ref="AN49:AO49"/>
    <mergeCell ref="AP47:AS47"/>
    <mergeCell ref="AT44:AW44"/>
    <mergeCell ref="AT45:AW45"/>
    <mergeCell ref="AX45:BA45"/>
    <mergeCell ref="AK46:AL46"/>
    <mergeCell ref="AK47:AL47"/>
    <mergeCell ref="AP36:BE36"/>
    <mergeCell ref="AK34:AL37"/>
    <mergeCell ref="AK42:AL42"/>
    <mergeCell ref="L27:N27"/>
    <mergeCell ref="W28:AB28"/>
    <mergeCell ref="AF28:AH28"/>
    <mergeCell ref="AG41:AH41"/>
    <mergeCell ref="AA38:AB38"/>
    <mergeCell ref="AG38:AH38"/>
    <mergeCell ref="AE31:AM31"/>
    <mergeCell ref="D17:D18"/>
    <mergeCell ref="AF17:AI17"/>
    <mergeCell ref="AN28:AS28"/>
    <mergeCell ref="AJ21:AW21"/>
    <mergeCell ref="BC9:BI9"/>
    <mergeCell ref="BC10:BI10"/>
    <mergeCell ref="AV10:BB10"/>
    <mergeCell ref="BC11:BI11"/>
    <mergeCell ref="Q12:AB12"/>
    <mergeCell ref="AF27:AH27"/>
    <mergeCell ref="P10:AT10"/>
    <mergeCell ref="AC12:AP12"/>
    <mergeCell ref="AU9:BB9"/>
    <mergeCell ref="AW17:AZ17"/>
    <mergeCell ref="W21:AG21"/>
    <mergeCell ref="BA17:BE17"/>
    <mergeCell ref="AS17:AV17"/>
    <mergeCell ref="AC15:AP15"/>
    <mergeCell ref="U23:AG23"/>
    <mergeCell ref="AC27:AE27"/>
    <mergeCell ref="W27:AB27"/>
    <mergeCell ref="AG33:AH37"/>
    <mergeCell ref="AI34:AJ37"/>
    <mergeCell ref="AC26:AE26"/>
    <mergeCell ref="AG32:AM32"/>
    <mergeCell ref="AE32:AF37"/>
    <mergeCell ref="AC31:AD37"/>
    <mergeCell ref="AM26:AS27"/>
    <mergeCell ref="AN38:AO38"/>
    <mergeCell ref="AN31:AO37"/>
    <mergeCell ref="AP31:BE32"/>
    <mergeCell ref="AV38:AW38"/>
    <mergeCell ref="AP38:AQ38"/>
    <mergeCell ref="AZ38:BA38"/>
    <mergeCell ref="AP33:AW33"/>
    <mergeCell ref="AX38:AY38"/>
    <mergeCell ref="AP37:AS37"/>
    <mergeCell ref="AR38:AS38"/>
    <mergeCell ref="AA42:AB42"/>
    <mergeCell ref="BB98:BC98"/>
    <mergeCell ref="Y98:AA98"/>
    <mergeCell ref="Q98:T98"/>
    <mergeCell ref="AE56:AF56"/>
    <mergeCell ref="AP46:AS46"/>
    <mergeCell ref="AC46:AD46"/>
    <mergeCell ref="W46:X46"/>
    <mergeCell ref="AN47:AO47"/>
    <mergeCell ref="AT46:AW46"/>
    <mergeCell ref="AK45:AL45"/>
    <mergeCell ref="AN45:AO45"/>
    <mergeCell ref="AN111:BI111"/>
    <mergeCell ref="D106:AG106"/>
    <mergeCell ref="AR113:AW114"/>
    <mergeCell ref="AT47:AW47"/>
    <mergeCell ref="AE61:AF61"/>
    <mergeCell ref="AC61:AD61"/>
    <mergeCell ref="D58:BE58"/>
    <mergeCell ref="AT51:AW51"/>
    <mergeCell ref="V116:Z116"/>
    <mergeCell ref="AI56:AJ56"/>
    <mergeCell ref="G94:O94"/>
    <mergeCell ref="Y44:Z44"/>
    <mergeCell ref="AE60:AF60"/>
    <mergeCell ref="AA63:AB63"/>
    <mergeCell ref="AC63:AD63"/>
    <mergeCell ref="AE63:AF63"/>
    <mergeCell ref="G61:T61"/>
    <mergeCell ref="U61:V61"/>
    <mergeCell ref="U49:V49"/>
    <mergeCell ref="BB50:BE50"/>
    <mergeCell ref="Y57:Z57"/>
    <mergeCell ref="AA46:AB46"/>
    <mergeCell ref="Y46:Z46"/>
    <mergeCell ref="AN46:AO46"/>
    <mergeCell ref="AG46:AH46"/>
    <mergeCell ref="AE51:AF51"/>
    <mergeCell ref="AG51:AH51"/>
    <mergeCell ref="AI50:AJ50"/>
    <mergeCell ref="AA44:AB44"/>
    <mergeCell ref="AA52:AB52"/>
    <mergeCell ref="AA50:AB50"/>
    <mergeCell ref="U52:V52"/>
    <mergeCell ref="W49:X49"/>
    <mergeCell ref="AE45:AF45"/>
    <mergeCell ref="AE50:AF50"/>
    <mergeCell ref="AA49:AB49"/>
    <mergeCell ref="U45:V45"/>
    <mergeCell ref="W45:X45"/>
    <mergeCell ref="AC45:AD45"/>
    <mergeCell ref="AG47:AH47"/>
    <mergeCell ref="AA45:AB45"/>
    <mergeCell ref="V113:Z113"/>
    <mergeCell ref="X105:AB105"/>
    <mergeCell ref="W52:X52"/>
    <mergeCell ref="U56:V56"/>
    <mergeCell ref="Y45:Z45"/>
    <mergeCell ref="AG49:AH49"/>
    <mergeCell ref="U47:V47"/>
    <mergeCell ref="AE52:AF52"/>
    <mergeCell ref="AE53:AF53"/>
    <mergeCell ref="AA51:AB51"/>
    <mergeCell ref="Y42:Z42"/>
    <mergeCell ref="AI49:AJ49"/>
    <mergeCell ref="AI45:AJ45"/>
    <mergeCell ref="AI46:AJ46"/>
    <mergeCell ref="AC49:AD49"/>
    <mergeCell ref="AC47:AD47"/>
    <mergeCell ref="AE47:AF47"/>
    <mergeCell ref="AC51:AD51"/>
    <mergeCell ref="G56:T56"/>
    <mergeCell ref="D56:F56"/>
    <mergeCell ref="W56:X56"/>
    <mergeCell ref="W53:X53"/>
    <mergeCell ref="D55:BE55"/>
    <mergeCell ref="AK53:AL53"/>
    <mergeCell ref="D52:T52"/>
    <mergeCell ref="AG52:AH52"/>
    <mergeCell ref="AG53:AH53"/>
    <mergeCell ref="AA56:AB56"/>
    <mergeCell ref="D54:BE54"/>
    <mergeCell ref="AG56:AH56"/>
    <mergeCell ref="AK56:AL56"/>
    <mergeCell ref="AP57:AS57"/>
    <mergeCell ref="AN56:AO56"/>
    <mergeCell ref="AC57:AD57"/>
    <mergeCell ref="AK57:AL57"/>
    <mergeCell ref="AG57:AH57"/>
    <mergeCell ref="U57:V57"/>
    <mergeCell ref="D50:F50"/>
    <mergeCell ref="D51:F51"/>
    <mergeCell ref="U50:V50"/>
    <mergeCell ref="U51:V51"/>
    <mergeCell ref="Y51:Z51"/>
    <mergeCell ref="AC50:AD50"/>
    <mergeCell ref="Y50:Z50"/>
    <mergeCell ref="W51:X51"/>
    <mergeCell ref="W50:X50"/>
    <mergeCell ref="G51:T51"/>
    <mergeCell ref="G50:T50"/>
    <mergeCell ref="W26:AB26"/>
    <mergeCell ref="J26:K26"/>
    <mergeCell ref="J27:K27"/>
    <mergeCell ref="AC56:AD56"/>
    <mergeCell ref="U53:V53"/>
    <mergeCell ref="Y53:Z53"/>
    <mergeCell ref="AC53:AD53"/>
    <mergeCell ref="Y52:Z52"/>
    <mergeCell ref="L26:N26"/>
    <mergeCell ref="G44:T44"/>
    <mergeCell ref="U44:V44"/>
    <mergeCell ref="O26:P26"/>
    <mergeCell ref="W42:X42"/>
    <mergeCell ref="AT38:AU38"/>
    <mergeCell ref="AP44:AS44"/>
    <mergeCell ref="AN44:AO44"/>
    <mergeCell ref="D43:BE43"/>
    <mergeCell ref="AC44:AD44"/>
    <mergeCell ref="AG44:AH44"/>
    <mergeCell ref="P5:T5"/>
    <mergeCell ref="P7:W7"/>
    <mergeCell ref="A23:R23"/>
    <mergeCell ref="W24:AB25"/>
    <mergeCell ref="J24:K25"/>
    <mergeCell ref="D24:E25"/>
    <mergeCell ref="Q24:R25"/>
    <mergeCell ref="C24:C25"/>
    <mergeCell ref="O24:P25"/>
    <mergeCell ref="H24:I25"/>
    <mergeCell ref="S6:AB6"/>
    <mergeCell ref="AH6:AT6"/>
    <mergeCell ref="AC13:AP13"/>
    <mergeCell ref="AJ17:AL17"/>
    <mergeCell ref="X7:AT7"/>
    <mergeCell ref="X8:AT8"/>
    <mergeCell ref="X11:AT11"/>
    <mergeCell ref="S17:V17"/>
    <mergeCell ref="AM17:AR17"/>
    <mergeCell ref="AB17:AE17"/>
    <mergeCell ref="A3:BB3"/>
    <mergeCell ref="BC28:BD28"/>
    <mergeCell ref="W17:AA17"/>
    <mergeCell ref="O27:P27"/>
    <mergeCell ref="D27:E27"/>
    <mergeCell ref="BB44:BE44"/>
    <mergeCell ref="AP34:BE34"/>
    <mergeCell ref="AP35:AS35"/>
    <mergeCell ref="AX35:BA35"/>
    <mergeCell ref="AT42:AW42"/>
    <mergeCell ref="U1:AR1"/>
    <mergeCell ref="AV4:BB4"/>
    <mergeCell ref="A2:BD2"/>
    <mergeCell ref="Y4:AN4"/>
    <mergeCell ref="F24:G25"/>
    <mergeCell ref="AC24:AE25"/>
    <mergeCell ref="AH5:AT5"/>
    <mergeCell ref="E17:H17"/>
    <mergeCell ref="I17:M17"/>
    <mergeCell ref="N17:R17"/>
    <mergeCell ref="D26:E26"/>
    <mergeCell ref="H26:I26"/>
    <mergeCell ref="L24:N25"/>
    <mergeCell ref="D29:E29"/>
    <mergeCell ref="J29:K29"/>
    <mergeCell ref="D31:F37"/>
    <mergeCell ref="H29:I29"/>
    <mergeCell ref="G31:T37"/>
    <mergeCell ref="L29:N29"/>
    <mergeCell ref="A30:BI30"/>
    <mergeCell ref="D28:E28"/>
    <mergeCell ref="F27:G27"/>
    <mergeCell ref="F28:G28"/>
    <mergeCell ref="H27:I27"/>
    <mergeCell ref="AA33:AB37"/>
    <mergeCell ref="AI33:AM33"/>
    <mergeCell ref="Q29:R29"/>
    <mergeCell ref="Q27:R27"/>
    <mergeCell ref="O29:P29"/>
    <mergeCell ref="AM34:AM37"/>
    <mergeCell ref="G49:T49"/>
    <mergeCell ref="G41:T41"/>
    <mergeCell ref="D44:F44"/>
    <mergeCell ref="D42:T42"/>
    <mergeCell ref="G45:T45"/>
    <mergeCell ref="D40:BE40"/>
    <mergeCell ref="BB42:BE42"/>
    <mergeCell ref="AK44:AL44"/>
    <mergeCell ref="AG42:AH42"/>
    <mergeCell ref="BB45:BE45"/>
    <mergeCell ref="D57:T57"/>
    <mergeCell ref="AI57:AJ57"/>
    <mergeCell ref="AC52:AD52"/>
    <mergeCell ref="W57:X57"/>
    <mergeCell ref="AE57:AF57"/>
    <mergeCell ref="AK52:AL52"/>
    <mergeCell ref="D53:T53"/>
    <mergeCell ref="AA53:AB53"/>
    <mergeCell ref="AA57:AB57"/>
    <mergeCell ref="Y56:Z56"/>
    <mergeCell ref="D49:F49"/>
    <mergeCell ref="W47:X47"/>
    <mergeCell ref="U38:V38"/>
    <mergeCell ref="Q26:R26"/>
    <mergeCell ref="G38:T38"/>
    <mergeCell ref="U42:V42"/>
    <mergeCell ref="F26:G26"/>
    <mergeCell ref="D45:F45"/>
    <mergeCell ref="F29:G29"/>
    <mergeCell ref="D38:F38"/>
    <mergeCell ref="Y38:Z38"/>
    <mergeCell ref="BB35:BE35"/>
    <mergeCell ref="AK38:AL38"/>
    <mergeCell ref="D46:F46"/>
    <mergeCell ref="U46:V46"/>
    <mergeCell ref="G46:T46"/>
    <mergeCell ref="AT37:AW37"/>
    <mergeCell ref="BB37:BE37"/>
    <mergeCell ref="BD38:BE38"/>
    <mergeCell ref="AT35:AW35"/>
    <mergeCell ref="AK41:AL41"/>
    <mergeCell ref="AC41:AD41"/>
    <mergeCell ref="AM41:AN41"/>
    <mergeCell ref="BB38:BC38"/>
    <mergeCell ref="U31:AB31"/>
    <mergeCell ref="U32:V37"/>
    <mergeCell ref="W32:X37"/>
    <mergeCell ref="Y32:AB32"/>
    <mergeCell ref="Y33:Z37"/>
    <mergeCell ref="W38:X38"/>
    <mergeCell ref="AN57:AO57"/>
    <mergeCell ref="BF50:BF52"/>
    <mergeCell ref="BF56:BF58"/>
    <mergeCell ref="AT56:AW56"/>
    <mergeCell ref="BB56:BE56"/>
    <mergeCell ref="BB41:BE41"/>
    <mergeCell ref="AP41:AS41"/>
    <mergeCell ref="AT41:AW41"/>
    <mergeCell ref="AN53:AO53"/>
    <mergeCell ref="BB46:BE46"/>
    <mergeCell ref="D41:F41"/>
    <mergeCell ref="AP42:AS42"/>
    <mergeCell ref="D48:BE48"/>
    <mergeCell ref="D47:T47"/>
    <mergeCell ref="AP49:AS49"/>
    <mergeCell ref="AX41:BA41"/>
    <mergeCell ref="AI41:AJ41"/>
    <mergeCell ref="W41:X41"/>
    <mergeCell ref="AA41:AB41"/>
    <mergeCell ref="AE42:AF42"/>
    <mergeCell ref="AP56:AS56"/>
    <mergeCell ref="AN52:AO52"/>
    <mergeCell ref="AX52:BA52"/>
    <mergeCell ref="AG45:AH45"/>
    <mergeCell ref="AP45:AS45"/>
    <mergeCell ref="AT52:AW52"/>
    <mergeCell ref="AT53:AW53"/>
    <mergeCell ref="AX53:BA53"/>
    <mergeCell ref="AG50:AH50"/>
    <mergeCell ref="AI53:AJ53"/>
    <mergeCell ref="AA60:AB60"/>
    <mergeCell ref="AC60:AD60"/>
    <mergeCell ref="AX49:BA49"/>
    <mergeCell ref="BB49:BE49"/>
    <mergeCell ref="BB51:BE51"/>
    <mergeCell ref="AE49:AF49"/>
    <mergeCell ref="AX56:BA56"/>
    <mergeCell ref="AT57:AW57"/>
    <mergeCell ref="AP53:AS53"/>
    <mergeCell ref="AX57:BA57"/>
    <mergeCell ref="W60:X60"/>
    <mergeCell ref="AI38:AJ38"/>
    <mergeCell ref="BB57:BE57"/>
    <mergeCell ref="Y60:Z60"/>
    <mergeCell ref="W44:X44"/>
    <mergeCell ref="AC42:AD42"/>
    <mergeCell ref="AI42:AJ42"/>
    <mergeCell ref="AI44:AJ44"/>
    <mergeCell ref="AX50:BA50"/>
    <mergeCell ref="AI51:AJ51"/>
    <mergeCell ref="U62:V62"/>
    <mergeCell ref="D65:F65"/>
    <mergeCell ref="D72:AO72"/>
    <mergeCell ref="AG60:AH60"/>
    <mergeCell ref="AI62:AJ62"/>
    <mergeCell ref="AC38:AD38"/>
    <mergeCell ref="AE38:AF38"/>
    <mergeCell ref="D39:BE39"/>
    <mergeCell ref="U41:V41"/>
    <mergeCell ref="AE44:AF44"/>
    <mergeCell ref="AX37:BA37"/>
    <mergeCell ref="D60:F60"/>
    <mergeCell ref="G60:T60"/>
    <mergeCell ref="U60:V60"/>
    <mergeCell ref="D64:F64"/>
    <mergeCell ref="G64:T64"/>
    <mergeCell ref="U64:V64"/>
    <mergeCell ref="D61:F61"/>
    <mergeCell ref="D62:F62"/>
    <mergeCell ref="G62:T62"/>
    <mergeCell ref="AN23:BF23"/>
    <mergeCell ref="BC24:BE25"/>
    <mergeCell ref="BC26:BE27"/>
    <mergeCell ref="BB47:BE47"/>
    <mergeCell ref="AX47:BA47"/>
    <mergeCell ref="AT49:AW49"/>
    <mergeCell ref="AX44:BA44"/>
    <mergeCell ref="AX33:BE33"/>
    <mergeCell ref="AT24:BB25"/>
    <mergeCell ref="AT28:BB28"/>
  </mergeCells>
  <printOptions/>
  <pageMargins left="1.1023622047244095" right="0" top="0.2755905511811024" bottom="0" header="0" footer="0"/>
  <pageSetup fitToHeight="1" fitToWidth="1" horizontalDpi="600" verticalDpi="600" orientation="portrait" paperSize="8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view="pageBreakPreview" zoomScale="40" zoomScaleNormal="50" zoomScaleSheetLayoutView="40" zoomScalePageLayoutView="0" workbookViewId="0" topLeftCell="A25">
      <selection activeCell="G63" sqref="G63:T63"/>
    </sheetView>
  </sheetViews>
  <sheetFormatPr defaultColWidth="10.125" defaultRowHeight="12.75"/>
  <cols>
    <col min="1" max="1" width="3.375" style="52" customWidth="1"/>
    <col min="2" max="2" width="4.375" style="52" customWidth="1"/>
    <col min="3" max="3" width="2.25390625" style="52" customWidth="1"/>
    <col min="4" max="5" width="4.375" style="52" customWidth="1"/>
    <col min="6" max="6" width="7.375" style="52" customWidth="1"/>
    <col min="7" max="8" width="4.375" style="52" customWidth="1"/>
    <col min="9" max="9" width="5.00390625" style="52" customWidth="1"/>
    <col min="10" max="11" width="4.375" style="52" customWidth="1"/>
    <col min="12" max="12" width="4.875" style="52" customWidth="1"/>
    <col min="13" max="13" width="5.75390625" style="53" customWidth="1"/>
    <col min="14" max="14" width="6.25390625" style="53" customWidth="1"/>
    <col min="15" max="16" width="4.375" style="54" customWidth="1"/>
    <col min="17" max="19" width="4.375" style="55" customWidth="1"/>
    <col min="20" max="20" width="7.75390625" style="55" customWidth="1"/>
    <col min="21" max="27" width="4.375" style="55" customWidth="1"/>
    <col min="28" max="29" width="4.375" style="262" customWidth="1"/>
    <col min="30" max="30" width="7.00390625" style="262" customWidth="1"/>
    <col min="31" max="31" width="4.375" style="262" customWidth="1"/>
    <col min="32" max="32" width="5.75390625" style="52" customWidth="1"/>
    <col min="33" max="38" width="4.375" style="52" customWidth="1"/>
    <col min="39" max="39" width="9.00390625" style="52" customWidth="1"/>
    <col min="40" max="40" width="1.00390625" style="52" hidden="1" customWidth="1"/>
    <col min="41" max="41" width="10.00390625" style="52" customWidth="1"/>
    <col min="42" max="52" width="4.375" style="52" customWidth="1"/>
    <col min="53" max="54" width="4.75390625" style="52" customWidth="1"/>
    <col min="55" max="55" width="5.375" style="52" customWidth="1"/>
    <col min="56" max="56" width="4.375" style="52" customWidth="1"/>
    <col min="57" max="57" width="5.00390625" style="52" customWidth="1"/>
    <col min="58" max="58" width="6.125" style="52" customWidth="1"/>
    <col min="59" max="59" width="6.00390625" style="52" customWidth="1"/>
    <col min="60" max="61" width="5.00390625" style="52" customWidth="1"/>
    <col min="62" max="16384" width="10.125" style="52" customWidth="1"/>
  </cols>
  <sheetData>
    <row r="1" spans="21:61" ht="29.25" customHeight="1">
      <c r="U1" s="483" t="s">
        <v>117</v>
      </c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BC1" s="56"/>
      <c r="BD1" s="57"/>
      <c r="BE1" s="57"/>
      <c r="BF1" s="57"/>
      <c r="BG1" s="57"/>
      <c r="BH1" s="57"/>
      <c r="BI1" s="57"/>
    </row>
    <row r="2" spans="1:61" s="58" customFormat="1" ht="31.5" customHeight="1">
      <c r="A2" s="485" t="s">
        <v>101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57"/>
      <c r="BF2" s="57"/>
      <c r="BG2" s="57"/>
      <c r="BH2" s="57"/>
      <c r="BI2" s="57"/>
    </row>
    <row r="3" spans="1:61" ht="43.5" customHeight="1">
      <c r="A3" s="496" t="s">
        <v>67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59"/>
      <c r="BD3" s="60"/>
      <c r="BE3" s="60"/>
      <c r="BF3" s="60"/>
      <c r="BG3" s="60"/>
      <c r="BH3" s="60"/>
      <c r="BI3" s="60"/>
    </row>
    <row r="4" spans="2:61" ht="22.5" customHeight="1">
      <c r="B4" s="61" t="s">
        <v>62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4"/>
      <c r="R4" s="64"/>
      <c r="S4" s="64"/>
      <c r="T4" s="64"/>
      <c r="U4" s="64"/>
      <c r="V4" s="64"/>
      <c r="W4" s="64"/>
      <c r="X4" s="64"/>
      <c r="Y4" s="486" t="s">
        <v>205</v>
      </c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65"/>
      <c r="AP4" s="65"/>
      <c r="AV4" s="484"/>
      <c r="AW4" s="484"/>
      <c r="AX4" s="484"/>
      <c r="AY4" s="484"/>
      <c r="AZ4" s="484"/>
      <c r="BA4" s="484"/>
      <c r="BB4" s="484"/>
      <c r="BC4" s="650" t="s">
        <v>146</v>
      </c>
      <c r="BD4" s="650"/>
      <c r="BE4" s="650"/>
      <c r="BF4" s="650"/>
      <c r="BG4" s="650"/>
      <c r="BH4" s="650"/>
      <c r="BI4" s="650"/>
    </row>
    <row r="5" spans="1:61" ht="26.25" customHeight="1">
      <c r="A5" s="67"/>
      <c r="B5" s="643" t="s">
        <v>164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9"/>
      <c r="P5" s="520" t="s">
        <v>0</v>
      </c>
      <c r="Q5" s="520"/>
      <c r="R5" s="520"/>
      <c r="S5" s="520"/>
      <c r="T5" s="520"/>
      <c r="U5" s="512" t="s">
        <v>63</v>
      </c>
      <c r="V5" s="512"/>
      <c r="W5" s="512"/>
      <c r="X5" s="512"/>
      <c r="Y5" s="512"/>
      <c r="Z5" s="512"/>
      <c r="AA5" s="512"/>
      <c r="AB5" s="512"/>
      <c r="AC5" s="70" t="s">
        <v>1</v>
      </c>
      <c r="AD5" s="70"/>
      <c r="AE5" s="70"/>
      <c r="AF5" s="70"/>
      <c r="AG5" s="70"/>
      <c r="AH5" s="491" t="s">
        <v>143</v>
      </c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657" t="s">
        <v>2</v>
      </c>
      <c r="AV5" s="657"/>
      <c r="AW5" s="657"/>
      <c r="AX5" s="657"/>
      <c r="AY5" s="657"/>
      <c r="AZ5" s="657"/>
      <c r="BA5" s="657"/>
      <c r="BB5" s="657"/>
      <c r="BC5" s="651" t="s">
        <v>147</v>
      </c>
      <c r="BD5" s="651"/>
      <c r="BE5" s="651"/>
      <c r="BF5" s="651"/>
      <c r="BG5" s="651"/>
      <c r="BH5" s="651"/>
      <c r="BI5" s="651"/>
    </row>
    <row r="6" spans="1:61" ht="15" customHeight="1">
      <c r="A6" s="67"/>
      <c r="B6" s="71"/>
      <c r="C6" s="69"/>
      <c r="D6" s="69"/>
      <c r="E6" s="69"/>
      <c r="F6" s="69"/>
      <c r="G6" s="69"/>
      <c r="I6" s="69"/>
      <c r="J6" s="69"/>
      <c r="K6" s="69"/>
      <c r="L6" s="69"/>
      <c r="M6" s="69"/>
      <c r="N6" s="69"/>
      <c r="O6" s="69"/>
      <c r="P6" s="69"/>
      <c r="Q6" s="1"/>
      <c r="R6" s="1"/>
      <c r="S6" s="506" t="s">
        <v>84</v>
      </c>
      <c r="T6" s="507"/>
      <c r="U6" s="507"/>
      <c r="V6" s="507"/>
      <c r="W6" s="507"/>
      <c r="X6" s="507"/>
      <c r="Y6" s="507"/>
      <c r="Z6" s="507"/>
      <c r="AA6" s="507"/>
      <c r="AB6" s="507"/>
      <c r="AC6" s="1"/>
      <c r="AD6" s="72"/>
      <c r="AE6" s="70"/>
      <c r="AF6" s="70"/>
      <c r="AG6" s="70"/>
      <c r="AH6" s="508" t="s">
        <v>3</v>
      </c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73"/>
      <c r="AV6" s="66"/>
      <c r="AW6" s="66"/>
      <c r="AX6" s="66"/>
      <c r="AY6" s="66"/>
      <c r="AZ6" s="66"/>
      <c r="BA6" s="66"/>
      <c r="BB6" s="66"/>
      <c r="BC6" s="652" t="s">
        <v>148</v>
      </c>
      <c r="BD6" s="652"/>
      <c r="BE6" s="652"/>
      <c r="BF6" s="652"/>
      <c r="BG6" s="652"/>
      <c r="BH6" s="652"/>
      <c r="BI6" s="652"/>
    </row>
    <row r="7" spans="2:61" ht="20.2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68"/>
      <c r="N7" s="68"/>
      <c r="O7" s="75"/>
      <c r="P7" s="520" t="s">
        <v>61</v>
      </c>
      <c r="Q7" s="520"/>
      <c r="R7" s="520"/>
      <c r="S7" s="520"/>
      <c r="T7" s="520"/>
      <c r="U7" s="520"/>
      <c r="V7" s="520"/>
      <c r="W7" s="520"/>
      <c r="X7" s="512" t="s">
        <v>144</v>
      </c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658" t="s">
        <v>4</v>
      </c>
      <c r="AV7" s="658"/>
      <c r="AW7" s="658"/>
      <c r="AX7" s="658"/>
      <c r="AY7" s="658"/>
      <c r="AZ7" s="658"/>
      <c r="BA7" s="658"/>
      <c r="BB7" s="73"/>
      <c r="BC7" s="655" t="s">
        <v>219</v>
      </c>
      <c r="BD7" s="656"/>
      <c r="BE7" s="656"/>
      <c r="BF7" s="656"/>
      <c r="BG7" s="656"/>
      <c r="BH7" s="656"/>
      <c r="BI7" s="656"/>
    </row>
    <row r="8" spans="2:61" ht="20.25" customHeight="1">
      <c r="B8" s="633" t="s">
        <v>5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8"/>
      <c r="N8" s="68"/>
      <c r="O8" s="75"/>
      <c r="P8" s="76"/>
      <c r="Q8" s="1"/>
      <c r="R8" s="1"/>
      <c r="S8" s="1"/>
      <c r="T8" s="1"/>
      <c r="U8" s="1"/>
      <c r="V8" s="1"/>
      <c r="W8" s="1"/>
      <c r="X8" s="513" t="s">
        <v>88</v>
      </c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73"/>
      <c r="AV8" s="77"/>
      <c r="AW8" s="77"/>
      <c r="AX8" s="77"/>
      <c r="AY8" s="77"/>
      <c r="AZ8" s="77"/>
      <c r="BA8" s="77"/>
      <c r="BB8" s="73"/>
      <c r="BC8" s="655" t="s">
        <v>218</v>
      </c>
      <c r="BD8" s="656"/>
      <c r="BE8" s="656"/>
      <c r="BF8" s="656"/>
      <c r="BG8" s="656"/>
      <c r="BH8" s="656"/>
      <c r="BI8" s="656"/>
    </row>
    <row r="9" spans="2:61" ht="27.75" customHeight="1">
      <c r="B9" s="72" t="s">
        <v>204</v>
      </c>
      <c r="C9" s="285"/>
      <c r="D9" s="285"/>
      <c r="E9" s="285"/>
      <c r="F9" s="285"/>
      <c r="G9" s="285"/>
      <c r="H9" s="285"/>
      <c r="I9" s="286"/>
      <c r="J9" s="286"/>
      <c r="M9" s="79"/>
      <c r="N9" s="79"/>
      <c r="O9" s="79"/>
      <c r="P9" s="287"/>
      <c r="Q9" s="287"/>
      <c r="R9" s="287"/>
      <c r="S9" s="287"/>
      <c r="T9" s="287"/>
      <c r="U9" s="287"/>
      <c r="V9" s="287"/>
      <c r="W9" s="287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619" t="s">
        <v>6</v>
      </c>
      <c r="AV9" s="619"/>
      <c r="AW9" s="619"/>
      <c r="AX9" s="619"/>
      <c r="AY9" s="619"/>
      <c r="AZ9" s="619"/>
      <c r="BA9" s="619"/>
      <c r="BB9" s="619"/>
      <c r="BC9" s="630" t="s">
        <v>193</v>
      </c>
      <c r="BD9" s="631"/>
      <c r="BE9" s="631"/>
      <c r="BF9" s="631"/>
      <c r="BG9" s="631"/>
      <c r="BH9" s="631"/>
      <c r="BI9" s="631"/>
    </row>
    <row r="10" spans="11:61" ht="43.5" customHeight="1">
      <c r="K10" s="78"/>
      <c r="L10" s="78"/>
      <c r="M10" s="78"/>
      <c r="N10" s="80"/>
      <c r="O10" s="81"/>
      <c r="P10" s="616" t="s">
        <v>203</v>
      </c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82"/>
      <c r="AV10" s="633" t="s">
        <v>8</v>
      </c>
      <c r="AW10" s="633"/>
      <c r="AX10" s="633"/>
      <c r="AY10" s="633"/>
      <c r="AZ10" s="633"/>
      <c r="BA10" s="633"/>
      <c r="BB10" s="633"/>
      <c r="BC10" s="632" t="s">
        <v>64</v>
      </c>
      <c r="BD10" s="632"/>
      <c r="BE10" s="632"/>
      <c r="BF10" s="632"/>
      <c r="BG10" s="632"/>
      <c r="BH10" s="632"/>
      <c r="BI10" s="632"/>
    </row>
    <row r="11" spans="2:61" s="83" customFormat="1" ht="17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7"/>
      <c r="P11" s="87"/>
      <c r="Q11" s="42"/>
      <c r="R11" s="42"/>
      <c r="S11" s="42"/>
      <c r="T11" s="42"/>
      <c r="U11" s="43"/>
      <c r="V11" s="43"/>
      <c r="W11" s="43"/>
      <c r="X11" s="515" t="s">
        <v>89</v>
      </c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88"/>
      <c r="AV11" s="88"/>
      <c r="AW11" s="89"/>
      <c r="AX11" s="88"/>
      <c r="AY11" s="88"/>
      <c r="AZ11" s="88"/>
      <c r="BA11" s="88"/>
      <c r="BB11" s="90"/>
      <c r="BC11" s="634" t="s">
        <v>86</v>
      </c>
      <c r="BD11" s="634"/>
      <c r="BE11" s="634"/>
      <c r="BF11" s="634"/>
      <c r="BG11" s="634"/>
      <c r="BH11" s="634"/>
      <c r="BI11" s="634"/>
    </row>
    <row r="12" spans="2:61" ht="17.25" customHeight="1">
      <c r="B12" s="9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0"/>
      <c r="O12" s="81"/>
      <c r="P12" s="81"/>
      <c r="Q12" s="635" t="s">
        <v>7</v>
      </c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17" t="s">
        <v>213</v>
      </c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49"/>
      <c r="AR12" s="49"/>
      <c r="AS12" s="49"/>
      <c r="AT12" s="49"/>
      <c r="AU12" s="73"/>
      <c r="AV12" s="73"/>
      <c r="AW12" s="92"/>
      <c r="AX12" s="73"/>
      <c r="AY12" s="73"/>
      <c r="AZ12" s="73"/>
      <c r="BA12" s="73"/>
      <c r="BB12" s="93"/>
      <c r="BC12" s="94"/>
      <c r="BD12" s="94"/>
      <c r="BE12" s="94"/>
      <c r="BF12" s="94"/>
      <c r="BG12" s="94"/>
      <c r="BH12" s="94"/>
      <c r="BI12" s="94"/>
    </row>
    <row r="13" spans="2:61" ht="12" customHeight="1">
      <c r="B13" s="9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0"/>
      <c r="O13" s="81"/>
      <c r="P13" s="81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510" t="s">
        <v>10</v>
      </c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96"/>
      <c r="AR13" s="96"/>
      <c r="AS13" s="96"/>
      <c r="AT13" s="96"/>
      <c r="AW13" s="97"/>
      <c r="BB13" s="74"/>
      <c r="BC13" s="98"/>
      <c r="BD13" s="98"/>
      <c r="BE13" s="98"/>
      <c r="BF13" s="98"/>
      <c r="BG13" s="98"/>
      <c r="BH13" s="98"/>
      <c r="BI13" s="98"/>
    </row>
    <row r="14" spans="2:61" ht="30" customHeight="1">
      <c r="B14" s="91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0"/>
      <c r="O14" s="81"/>
      <c r="P14" s="81"/>
      <c r="Q14" s="664" t="s">
        <v>11</v>
      </c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99" t="s">
        <v>145</v>
      </c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289"/>
      <c r="AR14" s="289"/>
      <c r="AS14" s="289"/>
      <c r="AT14" s="289"/>
      <c r="AU14" s="290"/>
      <c r="AV14" s="290"/>
      <c r="AW14" s="97"/>
      <c r="BB14" s="74"/>
      <c r="BC14" s="98"/>
      <c r="BD14" s="98"/>
      <c r="BE14" s="98"/>
      <c r="BF14" s="98"/>
      <c r="BG14" s="98"/>
      <c r="BH14" s="98"/>
      <c r="BI14" s="98"/>
    </row>
    <row r="15" spans="2:61" ht="20.25">
      <c r="B15" s="9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/>
      <c r="O15" s="81"/>
      <c r="P15" s="81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23" t="s">
        <v>165</v>
      </c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5"/>
      <c r="AQ15" s="96"/>
      <c r="AR15" s="96"/>
      <c r="AS15" s="96"/>
      <c r="AT15" s="96"/>
      <c r="AW15" s="97"/>
      <c r="BB15" s="74"/>
      <c r="BC15" s="98"/>
      <c r="BD15" s="98"/>
      <c r="BE15" s="98"/>
      <c r="BF15" s="98"/>
      <c r="BG15" s="98"/>
      <c r="BH15" s="98"/>
      <c r="BI15" s="98"/>
    </row>
    <row r="16" spans="1:49" ht="33" customHeight="1" thickBot="1">
      <c r="A16" s="521" t="s">
        <v>100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97"/>
    </row>
    <row r="17" spans="1:57" ht="18" customHeight="1">
      <c r="A17" s="102"/>
      <c r="B17" s="102"/>
      <c r="C17" s="661"/>
      <c r="D17" s="626" t="s">
        <v>24</v>
      </c>
      <c r="E17" s="492" t="s">
        <v>50</v>
      </c>
      <c r="F17" s="493"/>
      <c r="G17" s="493"/>
      <c r="H17" s="493"/>
      <c r="I17" s="494" t="s">
        <v>51</v>
      </c>
      <c r="J17" s="494"/>
      <c r="K17" s="494"/>
      <c r="L17" s="494"/>
      <c r="M17" s="494"/>
      <c r="N17" s="495" t="s">
        <v>52</v>
      </c>
      <c r="O17" s="495"/>
      <c r="P17" s="495"/>
      <c r="Q17" s="495"/>
      <c r="R17" s="495"/>
      <c r="S17" s="495" t="s">
        <v>53</v>
      </c>
      <c r="T17" s="495"/>
      <c r="U17" s="495"/>
      <c r="V17" s="495"/>
      <c r="W17" s="498" t="s">
        <v>54</v>
      </c>
      <c r="X17" s="498"/>
      <c r="Y17" s="498"/>
      <c r="Z17" s="498"/>
      <c r="AA17" s="498"/>
      <c r="AB17" s="498" t="s">
        <v>55</v>
      </c>
      <c r="AC17" s="498"/>
      <c r="AD17" s="498"/>
      <c r="AE17" s="498"/>
      <c r="AF17" s="498" t="s">
        <v>56</v>
      </c>
      <c r="AG17" s="498"/>
      <c r="AH17" s="498"/>
      <c r="AI17" s="498"/>
      <c r="AJ17" s="498" t="s">
        <v>57</v>
      </c>
      <c r="AK17" s="498"/>
      <c r="AL17" s="498"/>
      <c r="AM17" s="517" t="s">
        <v>113</v>
      </c>
      <c r="AN17" s="518"/>
      <c r="AO17" s="518"/>
      <c r="AP17" s="518"/>
      <c r="AQ17" s="518"/>
      <c r="AR17" s="519"/>
      <c r="AS17" s="517" t="s">
        <v>58</v>
      </c>
      <c r="AT17" s="518"/>
      <c r="AU17" s="518"/>
      <c r="AV17" s="519"/>
      <c r="AW17" s="517" t="s">
        <v>59</v>
      </c>
      <c r="AX17" s="518"/>
      <c r="AY17" s="518"/>
      <c r="AZ17" s="519"/>
      <c r="BA17" s="517" t="s">
        <v>60</v>
      </c>
      <c r="BB17" s="518"/>
      <c r="BC17" s="518"/>
      <c r="BD17" s="518"/>
      <c r="BE17" s="622"/>
    </row>
    <row r="18" spans="1:57" ht="23.25" customHeight="1" thickBot="1">
      <c r="A18" s="102"/>
      <c r="B18" s="102"/>
      <c r="C18" s="661"/>
      <c r="D18" s="713"/>
      <c r="E18" s="300">
        <v>1</v>
      </c>
      <c r="F18" s="301">
        <f aca="true" t="shared" si="0" ref="F18:BB18">E18+1</f>
        <v>2</v>
      </c>
      <c r="G18" s="301">
        <f t="shared" si="0"/>
        <v>3</v>
      </c>
      <c r="H18" s="301">
        <f t="shared" si="0"/>
        <v>4</v>
      </c>
      <c r="I18" s="301">
        <f t="shared" si="0"/>
        <v>5</v>
      </c>
      <c r="J18" s="301">
        <f t="shared" si="0"/>
        <v>6</v>
      </c>
      <c r="K18" s="301">
        <f t="shared" si="0"/>
        <v>7</v>
      </c>
      <c r="L18" s="301">
        <f t="shared" si="0"/>
        <v>8</v>
      </c>
      <c r="M18" s="301">
        <f t="shared" si="0"/>
        <v>9</v>
      </c>
      <c r="N18" s="301">
        <f t="shared" si="0"/>
        <v>10</v>
      </c>
      <c r="O18" s="301">
        <f t="shared" si="0"/>
        <v>11</v>
      </c>
      <c r="P18" s="301">
        <f t="shared" si="0"/>
        <v>12</v>
      </c>
      <c r="Q18" s="301">
        <f t="shared" si="0"/>
        <v>13</v>
      </c>
      <c r="R18" s="301">
        <f t="shared" si="0"/>
        <v>14</v>
      </c>
      <c r="S18" s="301">
        <f t="shared" si="0"/>
        <v>15</v>
      </c>
      <c r="T18" s="301">
        <f t="shared" si="0"/>
        <v>16</v>
      </c>
      <c r="U18" s="301">
        <f t="shared" si="0"/>
        <v>17</v>
      </c>
      <c r="V18" s="301">
        <f t="shared" si="0"/>
        <v>18</v>
      </c>
      <c r="W18" s="301">
        <f t="shared" si="0"/>
        <v>19</v>
      </c>
      <c r="X18" s="301">
        <f t="shared" si="0"/>
        <v>20</v>
      </c>
      <c r="Y18" s="301">
        <f t="shared" si="0"/>
        <v>21</v>
      </c>
      <c r="Z18" s="301">
        <f t="shared" si="0"/>
        <v>22</v>
      </c>
      <c r="AA18" s="301">
        <f t="shared" si="0"/>
        <v>23</v>
      </c>
      <c r="AB18" s="301">
        <f t="shared" si="0"/>
        <v>24</v>
      </c>
      <c r="AC18" s="301">
        <f t="shared" si="0"/>
        <v>25</v>
      </c>
      <c r="AD18" s="301">
        <f t="shared" si="0"/>
        <v>26</v>
      </c>
      <c r="AE18" s="301">
        <f t="shared" si="0"/>
        <v>27</v>
      </c>
      <c r="AF18" s="301">
        <f t="shared" si="0"/>
        <v>28</v>
      </c>
      <c r="AG18" s="301">
        <f t="shared" si="0"/>
        <v>29</v>
      </c>
      <c r="AH18" s="301">
        <f t="shared" si="0"/>
        <v>30</v>
      </c>
      <c r="AI18" s="301">
        <f t="shared" si="0"/>
        <v>31</v>
      </c>
      <c r="AJ18" s="301">
        <f t="shared" si="0"/>
        <v>32</v>
      </c>
      <c r="AK18" s="301">
        <f t="shared" si="0"/>
        <v>33</v>
      </c>
      <c r="AL18" s="301">
        <f>AK18+1</f>
        <v>34</v>
      </c>
      <c r="AM18" s="711">
        <f>AL18+1</f>
        <v>35</v>
      </c>
      <c r="AN18" s="712"/>
      <c r="AO18" s="301">
        <f>AM18+1</f>
        <v>36</v>
      </c>
      <c r="AP18" s="301">
        <f t="shared" si="0"/>
        <v>37</v>
      </c>
      <c r="AQ18" s="301">
        <f>AP18+1</f>
        <v>38</v>
      </c>
      <c r="AR18" s="301">
        <f t="shared" si="0"/>
        <v>39</v>
      </c>
      <c r="AS18" s="301">
        <f>AR18+1</f>
        <v>40</v>
      </c>
      <c r="AT18" s="301">
        <f t="shared" si="0"/>
        <v>41</v>
      </c>
      <c r="AU18" s="301">
        <f>AT18+1</f>
        <v>42</v>
      </c>
      <c r="AV18" s="301">
        <f t="shared" si="0"/>
        <v>43</v>
      </c>
      <c r="AW18" s="301">
        <f>AV18+1</f>
        <v>44</v>
      </c>
      <c r="AX18" s="301">
        <f t="shared" si="0"/>
        <v>45</v>
      </c>
      <c r="AY18" s="301">
        <f t="shared" si="0"/>
        <v>46</v>
      </c>
      <c r="AZ18" s="301">
        <f t="shared" si="0"/>
        <v>47</v>
      </c>
      <c r="BA18" s="301">
        <f>AZ18+1</f>
        <v>48</v>
      </c>
      <c r="BB18" s="301">
        <f t="shared" si="0"/>
        <v>49</v>
      </c>
      <c r="BC18" s="301">
        <f>BB18+1</f>
        <v>50</v>
      </c>
      <c r="BD18" s="301">
        <f>BC18+1</f>
        <v>51</v>
      </c>
      <c r="BE18" s="302">
        <f>BD18+1</f>
        <v>52</v>
      </c>
    </row>
    <row r="19" spans="1:57" ht="28.5" customHeight="1">
      <c r="A19" s="102"/>
      <c r="B19" s="102"/>
      <c r="C19" s="105"/>
      <c r="D19" s="303" t="s">
        <v>12</v>
      </c>
      <c r="E19" s="304" t="s">
        <v>13</v>
      </c>
      <c r="F19" s="304"/>
      <c r="G19" s="304"/>
      <c r="H19" s="305"/>
      <c r="I19" s="306"/>
      <c r="J19" s="304"/>
      <c r="K19" s="304"/>
      <c r="L19" s="304"/>
      <c r="M19" s="307"/>
      <c r="N19" s="308"/>
      <c r="O19" s="304"/>
      <c r="P19" s="304"/>
      <c r="Q19" s="304"/>
      <c r="R19" s="305"/>
      <c r="S19" s="306"/>
      <c r="T19" s="304"/>
      <c r="U19" s="304" t="s">
        <v>13</v>
      </c>
      <c r="V19" s="307" t="s">
        <v>13</v>
      </c>
      <c r="W19" s="308"/>
      <c r="X19" s="304"/>
      <c r="Y19" s="304"/>
      <c r="Z19" s="304"/>
      <c r="AA19" s="305"/>
      <c r="AB19" s="306"/>
      <c r="AC19" s="304"/>
      <c r="AD19" s="304"/>
      <c r="AE19" s="307"/>
      <c r="AF19" s="308"/>
      <c r="AG19" s="304"/>
      <c r="AH19" s="304"/>
      <c r="AI19" s="305"/>
      <c r="AJ19" s="306"/>
      <c r="AK19" s="304"/>
      <c r="AL19" s="307"/>
      <c r="AM19" s="308"/>
      <c r="AN19" s="304"/>
      <c r="AO19" s="304"/>
      <c r="AP19" s="304"/>
      <c r="AQ19" s="305" t="s">
        <v>13</v>
      </c>
      <c r="AR19" s="306" t="s">
        <v>13</v>
      </c>
      <c r="AS19" s="304"/>
      <c r="AT19" s="304"/>
      <c r="AU19" s="307"/>
      <c r="AV19" s="308"/>
      <c r="AW19" s="304"/>
      <c r="AX19" s="304"/>
      <c r="AY19" s="305"/>
      <c r="AZ19" s="306"/>
      <c r="BA19" s="304"/>
      <c r="BB19" s="304"/>
      <c r="BC19" s="304"/>
      <c r="BD19" s="305"/>
      <c r="BE19" s="309"/>
    </row>
    <row r="20" spans="1:57" s="74" customFormat="1" ht="24" customHeight="1" thickBot="1">
      <c r="A20" s="101"/>
      <c r="B20" s="101"/>
      <c r="C20" s="107"/>
      <c r="D20" s="108" t="s">
        <v>15</v>
      </c>
      <c r="E20" s="295" t="s">
        <v>16</v>
      </c>
      <c r="F20" s="295" t="s">
        <v>16</v>
      </c>
      <c r="G20" s="295" t="s">
        <v>16</v>
      </c>
      <c r="H20" s="296" t="s">
        <v>16</v>
      </c>
      <c r="I20" s="297" t="s">
        <v>16</v>
      </c>
      <c r="J20" s="295" t="s">
        <v>16</v>
      </c>
      <c r="K20" s="295" t="s">
        <v>16</v>
      </c>
      <c r="L20" s="295" t="s">
        <v>16</v>
      </c>
      <c r="M20" s="298" t="s">
        <v>102</v>
      </c>
      <c r="N20" s="299" t="s">
        <v>102</v>
      </c>
      <c r="O20" s="295" t="s">
        <v>102</v>
      </c>
      <c r="P20" s="295" t="s">
        <v>102</v>
      </c>
      <c r="Q20" s="295" t="s">
        <v>102</v>
      </c>
      <c r="R20" s="296" t="s">
        <v>102</v>
      </c>
      <c r="S20" s="297" t="s">
        <v>102</v>
      </c>
      <c r="T20" s="295" t="s">
        <v>102</v>
      </c>
      <c r="U20" s="295" t="s">
        <v>214</v>
      </c>
      <c r="V20" s="298" t="s">
        <v>214</v>
      </c>
      <c r="W20" s="299"/>
      <c r="X20" s="295"/>
      <c r="Y20" s="295"/>
      <c r="Z20" s="295"/>
      <c r="AA20" s="296"/>
      <c r="AB20" s="297"/>
      <c r="AC20" s="295"/>
      <c r="AD20" s="295"/>
      <c r="AE20" s="298"/>
      <c r="AF20" s="299"/>
      <c r="AG20" s="295"/>
      <c r="AH20" s="295"/>
      <c r="AI20" s="296"/>
      <c r="AJ20" s="297"/>
      <c r="AK20" s="295"/>
      <c r="AL20" s="298"/>
      <c r="AM20" s="299"/>
      <c r="AN20" s="295"/>
      <c r="AO20" s="295"/>
      <c r="AP20" s="295"/>
      <c r="AQ20" s="296"/>
      <c r="AR20" s="297"/>
      <c r="AS20" s="295"/>
      <c r="AT20" s="295"/>
      <c r="AU20" s="298"/>
      <c r="AV20" s="299"/>
      <c r="AW20" s="295"/>
      <c r="AX20" s="295"/>
      <c r="AY20" s="296"/>
      <c r="AZ20" s="297"/>
      <c r="BA20" s="295"/>
      <c r="BB20" s="295"/>
      <c r="BC20" s="295"/>
      <c r="BD20" s="296"/>
      <c r="BE20" s="272"/>
    </row>
    <row r="21" spans="2:63" s="109" customFormat="1" ht="15.75">
      <c r="B21" s="110" t="s">
        <v>17</v>
      </c>
      <c r="F21" s="111"/>
      <c r="G21" s="112" t="s">
        <v>18</v>
      </c>
      <c r="H21" s="112"/>
      <c r="I21" s="112"/>
      <c r="J21" s="113" t="s">
        <v>13</v>
      </c>
      <c r="K21" s="112" t="s">
        <v>19</v>
      </c>
      <c r="L21" s="112"/>
      <c r="M21" s="112"/>
      <c r="O21" s="113" t="s">
        <v>16</v>
      </c>
      <c r="P21" s="112" t="s">
        <v>20</v>
      </c>
      <c r="Q21" s="112"/>
      <c r="R21" s="112"/>
      <c r="V21" s="113" t="s">
        <v>102</v>
      </c>
      <c r="W21" s="620" t="s">
        <v>103</v>
      </c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I21" s="114" t="s">
        <v>65</v>
      </c>
      <c r="AJ21" s="629" t="s">
        <v>104</v>
      </c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115" t="s">
        <v>14</v>
      </c>
      <c r="AY21" s="109" t="s">
        <v>21</v>
      </c>
      <c r="BF21" s="110"/>
      <c r="BK21" s="112"/>
    </row>
    <row r="22" spans="1:53" s="109" customFormat="1" ht="12" customHeight="1">
      <c r="A22" s="110"/>
      <c r="E22" s="112"/>
      <c r="F22" s="112"/>
      <c r="G22" s="112"/>
      <c r="H22" s="112"/>
      <c r="I22" s="116"/>
      <c r="J22" s="116"/>
      <c r="AE22" s="112"/>
      <c r="AF22" s="112"/>
      <c r="AH22" s="117"/>
      <c r="AI22" s="112"/>
      <c r="AJ22" s="112"/>
      <c r="AK22" s="112"/>
      <c r="AL22" s="112"/>
      <c r="AM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</row>
    <row r="23" spans="1:58" s="118" customFormat="1" ht="28.5" customHeight="1" thickBot="1">
      <c r="A23" s="521" t="s">
        <v>22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U23" s="521" t="s">
        <v>23</v>
      </c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119"/>
      <c r="AI23" s="120"/>
      <c r="AJ23" s="120"/>
      <c r="AK23" s="120"/>
      <c r="AL23" s="120"/>
      <c r="AM23" s="120"/>
      <c r="AN23" s="310" t="s">
        <v>216</v>
      </c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</row>
    <row r="24" spans="3:57" s="118" customFormat="1" ht="22.5" customHeight="1" thickBot="1">
      <c r="C24" s="534" t="s">
        <v>24</v>
      </c>
      <c r="D24" s="528" t="s">
        <v>25</v>
      </c>
      <c r="E24" s="488"/>
      <c r="F24" s="487" t="s">
        <v>26</v>
      </c>
      <c r="G24" s="488"/>
      <c r="H24" s="539" t="s">
        <v>27</v>
      </c>
      <c r="I24" s="540"/>
      <c r="J24" s="528" t="s">
        <v>66</v>
      </c>
      <c r="K24" s="488"/>
      <c r="L24" s="458" t="s">
        <v>116</v>
      </c>
      <c r="M24" s="459"/>
      <c r="N24" s="460"/>
      <c r="O24" s="536" t="s">
        <v>28</v>
      </c>
      <c r="P24" s="537"/>
      <c r="Q24" s="530" t="s">
        <v>29</v>
      </c>
      <c r="R24" s="531"/>
      <c r="W24" s="522" t="s">
        <v>30</v>
      </c>
      <c r="X24" s="523"/>
      <c r="Y24" s="523"/>
      <c r="Z24" s="523"/>
      <c r="AA24" s="523"/>
      <c r="AB24" s="524"/>
      <c r="AC24" s="330" t="s">
        <v>31</v>
      </c>
      <c r="AD24" s="330"/>
      <c r="AE24" s="330"/>
      <c r="AF24" s="644" t="s">
        <v>32</v>
      </c>
      <c r="AG24" s="645"/>
      <c r="AH24" s="646"/>
      <c r="AI24" s="120"/>
      <c r="AJ24" s="120"/>
      <c r="AK24" s="120"/>
      <c r="AL24" s="120"/>
      <c r="AM24" s="311" t="s">
        <v>33</v>
      </c>
      <c r="AN24" s="312"/>
      <c r="AO24" s="312"/>
      <c r="AP24" s="312"/>
      <c r="AQ24" s="312"/>
      <c r="AR24" s="312"/>
      <c r="AS24" s="313"/>
      <c r="AT24" s="329" t="s">
        <v>85</v>
      </c>
      <c r="AU24" s="330"/>
      <c r="AV24" s="330"/>
      <c r="AW24" s="330"/>
      <c r="AX24" s="330"/>
      <c r="AY24" s="330"/>
      <c r="AZ24" s="330"/>
      <c r="BA24" s="330"/>
      <c r="BB24" s="331"/>
      <c r="BC24" s="311" t="s">
        <v>31</v>
      </c>
      <c r="BD24" s="312"/>
      <c r="BE24" s="313"/>
    </row>
    <row r="25" spans="3:57" s="118" customFormat="1" ht="24" customHeight="1" thickBot="1">
      <c r="C25" s="535"/>
      <c r="D25" s="529"/>
      <c r="E25" s="490"/>
      <c r="F25" s="489"/>
      <c r="G25" s="490"/>
      <c r="H25" s="541"/>
      <c r="I25" s="542"/>
      <c r="J25" s="529"/>
      <c r="K25" s="490"/>
      <c r="L25" s="461"/>
      <c r="M25" s="462"/>
      <c r="N25" s="463"/>
      <c r="O25" s="538"/>
      <c r="P25" s="538"/>
      <c r="Q25" s="532"/>
      <c r="R25" s="533"/>
      <c r="W25" s="525"/>
      <c r="X25" s="526"/>
      <c r="Y25" s="526"/>
      <c r="Z25" s="526"/>
      <c r="AA25" s="526"/>
      <c r="AB25" s="527"/>
      <c r="AC25" s="333"/>
      <c r="AD25" s="333"/>
      <c r="AE25" s="333"/>
      <c r="AF25" s="647"/>
      <c r="AG25" s="648"/>
      <c r="AH25" s="649"/>
      <c r="AI25" s="120"/>
      <c r="AJ25" s="120"/>
      <c r="AK25" s="120"/>
      <c r="AL25" s="120"/>
      <c r="AM25" s="311"/>
      <c r="AN25" s="312"/>
      <c r="AO25" s="312"/>
      <c r="AP25" s="312"/>
      <c r="AQ25" s="312"/>
      <c r="AR25" s="312"/>
      <c r="AS25" s="313"/>
      <c r="AT25" s="332"/>
      <c r="AU25" s="333"/>
      <c r="AV25" s="333"/>
      <c r="AW25" s="333"/>
      <c r="AX25" s="333"/>
      <c r="AY25" s="333"/>
      <c r="AZ25" s="333"/>
      <c r="BA25" s="333"/>
      <c r="BB25" s="334"/>
      <c r="BC25" s="311"/>
      <c r="BD25" s="312"/>
      <c r="BE25" s="313"/>
    </row>
    <row r="26" spans="3:57" s="118" customFormat="1" ht="22.5" customHeight="1" thickBot="1">
      <c r="C26" s="121" t="s">
        <v>12</v>
      </c>
      <c r="D26" s="714">
        <v>46</v>
      </c>
      <c r="E26" s="715"/>
      <c r="F26" s="714">
        <v>40</v>
      </c>
      <c r="G26" s="715"/>
      <c r="H26" s="716"/>
      <c r="I26" s="716"/>
      <c r="J26" s="717"/>
      <c r="K26" s="718"/>
      <c r="L26" s="719"/>
      <c r="M26" s="720"/>
      <c r="N26" s="721"/>
      <c r="O26" s="722"/>
      <c r="P26" s="723"/>
      <c r="Q26" s="717">
        <v>52</v>
      </c>
      <c r="R26" s="718"/>
      <c r="W26" s="546" t="s">
        <v>194</v>
      </c>
      <c r="X26" s="547"/>
      <c r="Y26" s="547"/>
      <c r="Z26" s="547"/>
      <c r="AA26" s="547"/>
      <c r="AB26" s="548"/>
      <c r="AC26" s="600" t="s">
        <v>195</v>
      </c>
      <c r="AD26" s="601"/>
      <c r="AE26" s="602"/>
      <c r="AF26" s="600" t="s">
        <v>196</v>
      </c>
      <c r="AG26" s="601"/>
      <c r="AH26" s="602"/>
      <c r="AI26" s="120"/>
      <c r="AJ26" s="120"/>
      <c r="AK26" s="120"/>
      <c r="AL26" s="120"/>
      <c r="AM26" s="613" t="s">
        <v>83</v>
      </c>
      <c r="AN26" s="614"/>
      <c r="AO26" s="614"/>
      <c r="AP26" s="614"/>
      <c r="AQ26" s="614"/>
      <c r="AR26" s="614"/>
      <c r="AS26" s="615"/>
      <c r="AT26" s="668" t="s">
        <v>149</v>
      </c>
      <c r="AU26" s="669"/>
      <c r="AV26" s="669"/>
      <c r="AW26" s="669"/>
      <c r="AX26" s="669"/>
      <c r="AY26" s="669"/>
      <c r="AZ26" s="669"/>
      <c r="BA26" s="669"/>
      <c r="BB26" s="670"/>
      <c r="BC26" s="314">
        <v>3</v>
      </c>
      <c r="BD26" s="315"/>
      <c r="BE26" s="316"/>
    </row>
    <row r="27" spans="3:57" s="118" customFormat="1" ht="19.5" customHeight="1" thickBot="1">
      <c r="C27" s="121" t="s">
        <v>15</v>
      </c>
      <c r="D27" s="717"/>
      <c r="E27" s="718"/>
      <c r="F27" s="717"/>
      <c r="G27" s="718"/>
      <c r="H27" s="724">
        <v>8</v>
      </c>
      <c r="I27" s="724"/>
      <c r="J27" s="717">
        <v>2</v>
      </c>
      <c r="K27" s="718"/>
      <c r="L27" s="717">
        <v>8</v>
      </c>
      <c r="M27" s="724"/>
      <c r="N27" s="718"/>
      <c r="O27" s="722"/>
      <c r="P27" s="723"/>
      <c r="Q27" s="717">
        <v>18</v>
      </c>
      <c r="R27" s="718"/>
      <c r="W27" s="597"/>
      <c r="X27" s="598"/>
      <c r="Y27" s="598"/>
      <c r="Z27" s="598"/>
      <c r="AA27" s="598"/>
      <c r="AB27" s="599"/>
      <c r="AC27" s="594"/>
      <c r="AD27" s="595"/>
      <c r="AE27" s="596"/>
      <c r="AF27" s="594"/>
      <c r="AG27" s="595"/>
      <c r="AH27" s="596"/>
      <c r="AI27" s="120"/>
      <c r="AJ27" s="120"/>
      <c r="AK27" s="120"/>
      <c r="AL27" s="120"/>
      <c r="AM27" s="613"/>
      <c r="AN27" s="614"/>
      <c r="AO27" s="614"/>
      <c r="AP27" s="614"/>
      <c r="AQ27" s="614"/>
      <c r="AR27" s="614"/>
      <c r="AS27" s="615"/>
      <c r="AT27" s="671"/>
      <c r="AU27" s="672"/>
      <c r="AV27" s="672"/>
      <c r="AW27" s="672"/>
      <c r="AX27" s="672"/>
      <c r="AY27" s="672"/>
      <c r="AZ27" s="672"/>
      <c r="BA27" s="672"/>
      <c r="BB27" s="673"/>
      <c r="BC27" s="314"/>
      <c r="BD27" s="315"/>
      <c r="BE27" s="316"/>
    </row>
    <row r="28" spans="3:56" s="118" customFormat="1" ht="15.75" customHeight="1">
      <c r="C28" s="122"/>
      <c r="D28" s="429"/>
      <c r="E28" s="429"/>
      <c r="F28" s="429"/>
      <c r="G28" s="429"/>
      <c r="W28" s="636"/>
      <c r="X28" s="636"/>
      <c r="Y28" s="636"/>
      <c r="Z28" s="636"/>
      <c r="AA28" s="636"/>
      <c r="AB28" s="636"/>
      <c r="AC28" s="637"/>
      <c r="AD28" s="637"/>
      <c r="AE28" s="637"/>
      <c r="AF28" s="637"/>
      <c r="AG28" s="637"/>
      <c r="AH28" s="637"/>
      <c r="AI28" s="120"/>
      <c r="AJ28" s="120"/>
      <c r="AK28" s="120"/>
      <c r="AL28" s="120"/>
      <c r="AM28" s="120"/>
      <c r="AN28" s="628"/>
      <c r="AO28" s="628"/>
      <c r="AP28" s="628"/>
      <c r="AQ28" s="628"/>
      <c r="AR28" s="628"/>
      <c r="AS28" s="628"/>
      <c r="AT28" s="335"/>
      <c r="AU28" s="335"/>
      <c r="AV28" s="335"/>
      <c r="AW28" s="335"/>
      <c r="AX28" s="335"/>
      <c r="AY28" s="335"/>
      <c r="AZ28" s="335"/>
      <c r="BA28" s="335"/>
      <c r="BB28" s="335"/>
      <c r="BC28" s="497"/>
      <c r="BD28" s="497"/>
    </row>
    <row r="29" spans="1:61" s="123" customFormat="1" ht="15.75" customHeight="1">
      <c r="A29" s="116"/>
      <c r="B29" s="116"/>
      <c r="C29" s="122"/>
      <c r="D29" s="429"/>
      <c r="E29" s="429"/>
      <c r="F29" s="429"/>
      <c r="G29" s="429"/>
      <c r="H29" s="429"/>
      <c r="I29" s="429"/>
      <c r="J29" s="429"/>
      <c r="K29" s="429"/>
      <c r="L29" s="452"/>
      <c r="M29" s="452"/>
      <c r="N29" s="452"/>
      <c r="O29" s="453"/>
      <c r="P29" s="453"/>
      <c r="Q29" s="452"/>
      <c r="R29" s="452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6"/>
      <c r="BC29" s="116"/>
      <c r="BD29" s="116"/>
      <c r="BE29" s="116"/>
      <c r="BF29" s="116"/>
      <c r="BG29" s="116"/>
      <c r="BH29" s="116"/>
      <c r="BI29" s="116"/>
    </row>
    <row r="30" spans="1:61" s="123" customFormat="1" ht="18" customHeight="1" thickBot="1">
      <c r="A30" s="482" t="s">
        <v>99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</row>
    <row r="31" spans="1:61" s="123" customFormat="1" ht="33" customHeight="1" thickBot="1">
      <c r="A31" s="102"/>
      <c r="B31" s="102"/>
      <c r="C31" s="102"/>
      <c r="D31" s="464" t="s">
        <v>119</v>
      </c>
      <c r="E31" s="465"/>
      <c r="F31" s="466"/>
      <c r="G31" s="473" t="s">
        <v>34</v>
      </c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5"/>
      <c r="U31" s="404" t="s">
        <v>68</v>
      </c>
      <c r="V31" s="405"/>
      <c r="W31" s="405"/>
      <c r="X31" s="405"/>
      <c r="Y31" s="405"/>
      <c r="Z31" s="405"/>
      <c r="AA31" s="405"/>
      <c r="AB31" s="405"/>
      <c r="AC31" s="607" t="s">
        <v>69</v>
      </c>
      <c r="AD31" s="608"/>
      <c r="AE31" s="638" t="s">
        <v>70</v>
      </c>
      <c r="AF31" s="639"/>
      <c r="AG31" s="639"/>
      <c r="AH31" s="639"/>
      <c r="AI31" s="639"/>
      <c r="AJ31" s="639"/>
      <c r="AK31" s="639"/>
      <c r="AL31" s="639"/>
      <c r="AM31" s="640"/>
      <c r="AN31" s="582" t="s">
        <v>71</v>
      </c>
      <c r="AO31" s="583"/>
      <c r="AP31" s="588" t="s">
        <v>215</v>
      </c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  <c r="BE31" s="590"/>
      <c r="BF31" s="124"/>
      <c r="BG31" s="124"/>
      <c r="BH31" s="124"/>
      <c r="BI31" s="102"/>
    </row>
    <row r="32" spans="1:61" s="123" customFormat="1" ht="22.5" customHeight="1" thickBot="1">
      <c r="A32" s="102"/>
      <c r="B32" s="102"/>
      <c r="C32" s="102"/>
      <c r="D32" s="467"/>
      <c r="E32" s="468"/>
      <c r="F32" s="469"/>
      <c r="G32" s="476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8"/>
      <c r="U32" s="406" t="s">
        <v>72</v>
      </c>
      <c r="V32" s="407"/>
      <c r="W32" s="406" t="s">
        <v>73</v>
      </c>
      <c r="X32" s="407"/>
      <c r="Y32" s="412" t="s">
        <v>74</v>
      </c>
      <c r="Z32" s="413"/>
      <c r="AA32" s="413"/>
      <c r="AB32" s="413"/>
      <c r="AC32" s="609"/>
      <c r="AD32" s="610"/>
      <c r="AE32" s="606" t="s">
        <v>75</v>
      </c>
      <c r="AF32" s="407"/>
      <c r="AG32" s="603" t="s">
        <v>76</v>
      </c>
      <c r="AH32" s="604"/>
      <c r="AI32" s="604"/>
      <c r="AJ32" s="604"/>
      <c r="AK32" s="604"/>
      <c r="AL32" s="604"/>
      <c r="AM32" s="605"/>
      <c r="AN32" s="584"/>
      <c r="AO32" s="585"/>
      <c r="AP32" s="591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3"/>
      <c r="BF32" s="105"/>
      <c r="BG32" s="105"/>
      <c r="BH32" s="105"/>
      <c r="BI32" s="102"/>
    </row>
    <row r="33" spans="1:61" s="123" customFormat="1" ht="19.5" customHeight="1" thickBot="1">
      <c r="A33" s="102"/>
      <c r="B33" s="102"/>
      <c r="C33" s="102"/>
      <c r="D33" s="467"/>
      <c r="E33" s="468"/>
      <c r="F33" s="469"/>
      <c r="G33" s="476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8"/>
      <c r="U33" s="408"/>
      <c r="V33" s="409"/>
      <c r="W33" s="408"/>
      <c r="X33" s="409"/>
      <c r="Y33" s="406" t="s">
        <v>77</v>
      </c>
      <c r="Z33" s="407"/>
      <c r="AA33" s="406" t="s">
        <v>78</v>
      </c>
      <c r="AB33" s="446"/>
      <c r="AC33" s="609"/>
      <c r="AD33" s="610"/>
      <c r="AE33" s="408"/>
      <c r="AF33" s="409"/>
      <c r="AG33" s="467" t="s">
        <v>36</v>
      </c>
      <c r="AH33" s="468"/>
      <c r="AI33" s="449" t="s">
        <v>79</v>
      </c>
      <c r="AJ33" s="450"/>
      <c r="AK33" s="450"/>
      <c r="AL33" s="450"/>
      <c r="AM33" s="451"/>
      <c r="AN33" s="584"/>
      <c r="AO33" s="585"/>
      <c r="AP33" s="326" t="s">
        <v>37</v>
      </c>
      <c r="AQ33" s="327"/>
      <c r="AR33" s="327"/>
      <c r="AS33" s="327"/>
      <c r="AT33" s="327"/>
      <c r="AU33" s="327"/>
      <c r="AV33" s="327"/>
      <c r="AW33" s="328"/>
      <c r="AX33" s="326" t="s">
        <v>38</v>
      </c>
      <c r="AY33" s="327"/>
      <c r="AZ33" s="327"/>
      <c r="BA33" s="327"/>
      <c r="BB33" s="327"/>
      <c r="BC33" s="327"/>
      <c r="BD33" s="327"/>
      <c r="BE33" s="328"/>
      <c r="BF33" s="125"/>
      <c r="BG33" s="125"/>
      <c r="BH33" s="125"/>
      <c r="BI33" s="102"/>
    </row>
    <row r="34" spans="1:61" s="123" customFormat="1" ht="34.5" customHeight="1" thickBot="1">
      <c r="A34" s="102"/>
      <c r="B34" s="102"/>
      <c r="C34" s="102"/>
      <c r="D34" s="467"/>
      <c r="E34" s="468"/>
      <c r="F34" s="469"/>
      <c r="G34" s="476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8"/>
      <c r="U34" s="408"/>
      <c r="V34" s="409"/>
      <c r="W34" s="408"/>
      <c r="X34" s="409"/>
      <c r="Y34" s="408"/>
      <c r="Z34" s="409"/>
      <c r="AA34" s="408"/>
      <c r="AB34" s="447"/>
      <c r="AC34" s="609"/>
      <c r="AD34" s="610"/>
      <c r="AE34" s="408"/>
      <c r="AF34" s="409"/>
      <c r="AG34" s="467"/>
      <c r="AH34" s="469"/>
      <c r="AI34" s="408" t="s">
        <v>80</v>
      </c>
      <c r="AJ34" s="409"/>
      <c r="AK34" s="408" t="s">
        <v>81</v>
      </c>
      <c r="AL34" s="409"/>
      <c r="AM34" s="454" t="s">
        <v>114</v>
      </c>
      <c r="AN34" s="584"/>
      <c r="AO34" s="585"/>
      <c r="AP34" s="501" t="s">
        <v>39</v>
      </c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3"/>
      <c r="BF34" s="125"/>
      <c r="BG34" s="125"/>
      <c r="BH34" s="125"/>
      <c r="BI34" s="102"/>
    </row>
    <row r="35" spans="1:61" s="123" customFormat="1" ht="24" customHeight="1">
      <c r="A35" s="102"/>
      <c r="B35" s="102"/>
      <c r="C35" s="102"/>
      <c r="D35" s="467"/>
      <c r="E35" s="468"/>
      <c r="F35" s="469"/>
      <c r="G35" s="476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8"/>
      <c r="U35" s="408"/>
      <c r="V35" s="409"/>
      <c r="W35" s="408"/>
      <c r="X35" s="409"/>
      <c r="Y35" s="408"/>
      <c r="Z35" s="409"/>
      <c r="AA35" s="408"/>
      <c r="AB35" s="447"/>
      <c r="AC35" s="609"/>
      <c r="AD35" s="610"/>
      <c r="AE35" s="408"/>
      <c r="AF35" s="409"/>
      <c r="AG35" s="467"/>
      <c r="AH35" s="469"/>
      <c r="AI35" s="408"/>
      <c r="AJ35" s="409"/>
      <c r="AK35" s="408"/>
      <c r="AL35" s="409"/>
      <c r="AM35" s="455"/>
      <c r="AN35" s="584"/>
      <c r="AO35" s="585"/>
      <c r="AP35" s="727">
        <v>1</v>
      </c>
      <c r="AQ35" s="727"/>
      <c r="AR35" s="727"/>
      <c r="AS35" s="727"/>
      <c r="AT35" s="727">
        <v>2</v>
      </c>
      <c r="AU35" s="727"/>
      <c r="AV35" s="727"/>
      <c r="AW35" s="727"/>
      <c r="AX35" s="727">
        <v>3</v>
      </c>
      <c r="AY35" s="727"/>
      <c r="AZ35" s="727"/>
      <c r="BA35" s="727"/>
      <c r="BB35" s="727">
        <v>4</v>
      </c>
      <c r="BC35" s="727"/>
      <c r="BD35" s="727"/>
      <c r="BE35" s="727"/>
      <c r="BH35" s="125"/>
      <c r="BI35" s="102"/>
    </row>
    <row r="36" spans="1:61" s="123" customFormat="1" ht="24" customHeight="1">
      <c r="A36" s="102"/>
      <c r="B36" s="102"/>
      <c r="C36" s="102"/>
      <c r="D36" s="467"/>
      <c r="E36" s="468"/>
      <c r="F36" s="469"/>
      <c r="G36" s="476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8"/>
      <c r="U36" s="408"/>
      <c r="V36" s="409"/>
      <c r="W36" s="408"/>
      <c r="X36" s="409"/>
      <c r="Y36" s="408"/>
      <c r="Z36" s="409"/>
      <c r="AA36" s="408"/>
      <c r="AB36" s="447"/>
      <c r="AC36" s="609"/>
      <c r="AD36" s="610"/>
      <c r="AE36" s="408"/>
      <c r="AF36" s="409"/>
      <c r="AG36" s="467"/>
      <c r="AH36" s="469"/>
      <c r="AI36" s="408"/>
      <c r="AJ36" s="409"/>
      <c r="AK36" s="408"/>
      <c r="AL36" s="409"/>
      <c r="AM36" s="455"/>
      <c r="AN36" s="584"/>
      <c r="AO36" s="585"/>
      <c r="AP36" s="728"/>
      <c r="AQ36" s="728"/>
      <c r="AR36" s="728"/>
      <c r="AS36" s="728"/>
      <c r="AT36" s="728"/>
      <c r="AU36" s="728"/>
      <c r="AV36" s="728"/>
      <c r="AW36" s="728"/>
      <c r="AX36" s="728"/>
      <c r="AY36" s="728"/>
      <c r="AZ36" s="728"/>
      <c r="BA36" s="728"/>
      <c r="BB36" s="728"/>
      <c r="BC36" s="728"/>
      <c r="BD36" s="728"/>
      <c r="BE36" s="728"/>
      <c r="BH36" s="125"/>
      <c r="BI36" s="102"/>
    </row>
    <row r="37" spans="1:61" s="123" customFormat="1" ht="28.5" customHeight="1" thickBot="1">
      <c r="A37" s="102"/>
      <c r="B37" s="102"/>
      <c r="C37" s="102"/>
      <c r="D37" s="470"/>
      <c r="E37" s="471"/>
      <c r="F37" s="472"/>
      <c r="G37" s="479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1"/>
      <c r="U37" s="410"/>
      <c r="V37" s="411"/>
      <c r="W37" s="410"/>
      <c r="X37" s="411"/>
      <c r="Y37" s="410"/>
      <c r="Z37" s="411"/>
      <c r="AA37" s="410"/>
      <c r="AB37" s="448"/>
      <c r="AC37" s="611"/>
      <c r="AD37" s="612"/>
      <c r="AE37" s="410"/>
      <c r="AF37" s="411"/>
      <c r="AG37" s="470"/>
      <c r="AH37" s="472"/>
      <c r="AI37" s="410"/>
      <c r="AJ37" s="411"/>
      <c r="AK37" s="410"/>
      <c r="AL37" s="411"/>
      <c r="AM37" s="456"/>
      <c r="AN37" s="586"/>
      <c r="AO37" s="587"/>
      <c r="AP37" s="729"/>
      <c r="AQ37" s="729"/>
      <c r="AR37" s="729"/>
      <c r="AS37" s="729"/>
      <c r="AT37" s="729"/>
      <c r="AU37" s="729"/>
      <c r="AV37" s="729"/>
      <c r="AW37" s="729"/>
      <c r="AX37" s="729"/>
      <c r="AY37" s="729"/>
      <c r="AZ37" s="729"/>
      <c r="BA37" s="729"/>
      <c r="BB37" s="729"/>
      <c r="BC37" s="729"/>
      <c r="BD37" s="729"/>
      <c r="BE37" s="729"/>
      <c r="BH37" s="125"/>
      <c r="BI37" s="102"/>
    </row>
    <row r="38" spans="4:66" s="126" customFormat="1" ht="15.75" customHeight="1" thickBot="1">
      <c r="D38" s="430">
        <v>1</v>
      </c>
      <c r="E38" s="431"/>
      <c r="F38" s="432"/>
      <c r="G38" s="424">
        <v>2</v>
      </c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6"/>
      <c r="U38" s="359">
        <v>3</v>
      </c>
      <c r="V38" s="360"/>
      <c r="W38" s="359">
        <v>4</v>
      </c>
      <c r="X38" s="360"/>
      <c r="Y38" s="359">
        <v>5</v>
      </c>
      <c r="Z38" s="360"/>
      <c r="AA38" s="359">
        <v>6</v>
      </c>
      <c r="AB38" s="360"/>
      <c r="AC38" s="359">
        <v>7</v>
      </c>
      <c r="AD38" s="360"/>
      <c r="AE38" s="359">
        <v>8</v>
      </c>
      <c r="AF38" s="360"/>
      <c r="AG38" s="359">
        <v>9</v>
      </c>
      <c r="AH38" s="360"/>
      <c r="AI38" s="359">
        <v>10</v>
      </c>
      <c r="AJ38" s="360"/>
      <c r="AK38" s="359">
        <v>11</v>
      </c>
      <c r="AL38" s="360"/>
      <c r="AM38" s="3"/>
      <c r="AN38" s="359">
        <v>13</v>
      </c>
      <c r="AO38" s="360"/>
      <c r="AP38" s="359">
        <v>14</v>
      </c>
      <c r="AQ38" s="360"/>
      <c r="AR38" s="359">
        <v>15</v>
      </c>
      <c r="AS38" s="360"/>
      <c r="AT38" s="359">
        <v>16</v>
      </c>
      <c r="AU38" s="360"/>
      <c r="AV38" s="359">
        <v>17</v>
      </c>
      <c r="AW38" s="360"/>
      <c r="AX38" s="359">
        <v>18</v>
      </c>
      <c r="AY38" s="360"/>
      <c r="AZ38" s="359">
        <v>19</v>
      </c>
      <c r="BA38" s="360"/>
      <c r="BB38" s="359">
        <v>20</v>
      </c>
      <c r="BC38" s="360"/>
      <c r="BD38" s="359">
        <v>21</v>
      </c>
      <c r="BE38" s="360"/>
      <c r="BH38" s="127"/>
      <c r="BI38" s="127"/>
      <c r="BN38" s="127"/>
    </row>
    <row r="39" spans="4:61" s="128" customFormat="1" ht="33" customHeight="1" thickBot="1">
      <c r="D39" s="361" t="s">
        <v>91</v>
      </c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3"/>
      <c r="BG39" s="129"/>
      <c r="BH39" s="129"/>
      <c r="BI39" s="129"/>
    </row>
    <row r="40" spans="4:61" s="130" customFormat="1" ht="35.25" customHeight="1" thickBot="1">
      <c r="D40" s="391" t="s">
        <v>92</v>
      </c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3"/>
      <c r="V40" s="393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4"/>
      <c r="BF40" s="131"/>
      <c r="BG40" s="132"/>
      <c r="BH40" s="132"/>
      <c r="BI40" s="132"/>
    </row>
    <row r="41" spans="4:61" s="97" customFormat="1" ht="45.75" customHeight="1" thickBot="1">
      <c r="D41" s="387" t="s">
        <v>152</v>
      </c>
      <c r="E41" s="388"/>
      <c r="F41" s="389"/>
      <c r="G41" s="439" t="s">
        <v>156</v>
      </c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1"/>
      <c r="U41" s="364"/>
      <c r="V41" s="365"/>
      <c r="W41" s="364">
        <v>2</v>
      </c>
      <c r="X41" s="365"/>
      <c r="Y41" s="364"/>
      <c r="Z41" s="365"/>
      <c r="AA41" s="364"/>
      <c r="AB41" s="365"/>
      <c r="AC41" s="364">
        <v>3</v>
      </c>
      <c r="AD41" s="365"/>
      <c r="AE41" s="364">
        <f>AC41*30</f>
        <v>90</v>
      </c>
      <c r="AF41" s="365"/>
      <c r="AG41" s="364">
        <f>AI41+AK41</f>
        <v>10</v>
      </c>
      <c r="AH41" s="365"/>
      <c r="AI41" s="364">
        <v>6</v>
      </c>
      <c r="AJ41" s="365"/>
      <c r="AK41" s="364">
        <v>4</v>
      </c>
      <c r="AL41" s="365"/>
      <c r="AM41" s="364"/>
      <c r="AN41" s="365">
        <f>AE41-AG41</f>
        <v>80</v>
      </c>
      <c r="AO41" s="133">
        <f>AE41-AG41</f>
        <v>80</v>
      </c>
      <c r="AP41" s="364"/>
      <c r="AQ41" s="379"/>
      <c r="AR41" s="379"/>
      <c r="AS41" s="365"/>
      <c r="AT41" s="364">
        <v>10</v>
      </c>
      <c r="AU41" s="379"/>
      <c r="AV41" s="379"/>
      <c r="AW41" s="365"/>
      <c r="AX41" s="364"/>
      <c r="AY41" s="379"/>
      <c r="AZ41" s="379"/>
      <c r="BA41" s="365"/>
      <c r="BB41" s="364"/>
      <c r="BC41" s="379"/>
      <c r="BD41" s="379"/>
      <c r="BE41" s="365"/>
      <c r="BG41" s="134"/>
      <c r="BH41" s="135"/>
      <c r="BI41" s="135"/>
    </row>
    <row r="42" spans="4:61" s="97" customFormat="1" ht="30" customHeight="1" thickBot="1">
      <c r="D42" s="395" t="s">
        <v>107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7"/>
      <c r="U42" s="364">
        <v>0</v>
      </c>
      <c r="V42" s="365"/>
      <c r="W42" s="364">
        <v>1</v>
      </c>
      <c r="X42" s="365"/>
      <c r="Y42" s="364">
        <v>0</v>
      </c>
      <c r="Z42" s="365"/>
      <c r="AA42" s="364">
        <v>0</v>
      </c>
      <c r="AB42" s="365"/>
      <c r="AC42" s="364">
        <f>AC41</f>
        <v>3</v>
      </c>
      <c r="AD42" s="365"/>
      <c r="AE42" s="364">
        <f>AE41</f>
        <v>90</v>
      </c>
      <c r="AF42" s="365"/>
      <c r="AG42" s="364">
        <f>AG41</f>
        <v>10</v>
      </c>
      <c r="AH42" s="365"/>
      <c r="AI42" s="364">
        <f>AI41</f>
        <v>6</v>
      </c>
      <c r="AJ42" s="365"/>
      <c r="AK42" s="364">
        <f>AK41</f>
        <v>4</v>
      </c>
      <c r="AL42" s="365"/>
      <c r="AM42" s="47">
        <v>0</v>
      </c>
      <c r="AN42" s="48"/>
      <c r="AO42" s="47">
        <f>AO41</f>
        <v>80</v>
      </c>
      <c r="AP42" s="390">
        <f>AP41</f>
        <v>0</v>
      </c>
      <c r="AQ42" s="390"/>
      <c r="AR42" s="390"/>
      <c r="AS42" s="390"/>
      <c r="AT42" s="390">
        <f>AT41</f>
        <v>10</v>
      </c>
      <c r="AU42" s="390"/>
      <c r="AV42" s="390"/>
      <c r="AW42" s="390"/>
      <c r="AX42" s="390">
        <f>AX41</f>
        <v>0</v>
      </c>
      <c r="AY42" s="390"/>
      <c r="AZ42" s="390"/>
      <c r="BA42" s="390"/>
      <c r="BB42" s="390">
        <f>BB41</f>
        <v>0</v>
      </c>
      <c r="BC42" s="390"/>
      <c r="BD42" s="390"/>
      <c r="BE42" s="390"/>
      <c r="BG42" s="134"/>
      <c r="BH42" s="135"/>
      <c r="BI42" s="135"/>
    </row>
    <row r="43" spans="4:61" s="130" customFormat="1" ht="33" customHeight="1" thickBot="1">
      <c r="D43" s="391" t="s">
        <v>97</v>
      </c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3"/>
      <c r="V43" s="393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4"/>
      <c r="BF43" s="131"/>
      <c r="BG43" s="134"/>
      <c r="BH43" s="132"/>
      <c r="BI43" s="132"/>
    </row>
    <row r="44" spans="4:61" s="97" customFormat="1" ht="45.75" customHeight="1">
      <c r="D44" s="339" t="s">
        <v>157</v>
      </c>
      <c r="E44" s="340"/>
      <c r="F44" s="341"/>
      <c r="G44" s="543" t="s">
        <v>115</v>
      </c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5"/>
      <c r="U44" s="323"/>
      <c r="V44" s="325"/>
      <c r="W44" s="324">
        <v>2</v>
      </c>
      <c r="X44" s="325"/>
      <c r="Y44" s="323"/>
      <c r="Z44" s="325"/>
      <c r="AA44" s="324"/>
      <c r="AB44" s="325"/>
      <c r="AC44" s="323">
        <v>2</v>
      </c>
      <c r="AD44" s="325"/>
      <c r="AE44" s="323">
        <f>AC44*30</f>
        <v>60</v>
      </c>
      <c r="AF44" s="325"/>
      <c r="AG44" s="323">
        <f>AI44+AK44</f>
        <v>8</v>
      </c>
      <c r="AH44" s="324"/>
      <c r="AI44" s="366">
        <v>4</v>
      </c>
      <c r="AJ44" s="367"/>
      <c r="AK44" s="366">
        <v>4</v>
      </c>
      <c r="AL44" s="367"/>
      <c r="AM44" s="51"/>
      <c r="AN44" s="323">
        <f>AE44-AG44</f>
        <v>52</v>
      </c>
      <c r="AO44" s="325"/>
      <c r="AP44" s="323"/>
      <c r="AQ44" s="324"/>
      <c r="AR44" s="324"/>
      <c r="AS44" s="325"/>
      <c r="AT44" s="323">
        <v>8</v>
      </c>
      <c r="AU44" s="324"/>
      <c r="AV44" s="324"/>
      <c r="AW44" s="325"/>
      <c r="AX44" s="323"/>
      <c r="AY44" s="324"/>
      <c r="AZ44" s="324"/>
      <c r="BA44" s="325"/>
      <c r="BB44" s="323"/>
      <c r="BC44" s="324"/>
      <c r="BD44" s="324"/>
      <c r="BE44" s="325"/>
      <c r="BG44" s="134"/>
      <c r="BH44" s="135"/>
      <c r="BI44" s="135"/>
    </row>
    <row r="45" spans="4:61" s="97" customFormat="1" ht="45" customHeight="1">
      <c r="D45" s="353" t="s">
        <v>159</v>
      </c>
      <c r="E45" s="354"/>
      <c r="F45" s="355"/>
      <c r="G45" s="442" t="s">
        <v>87</v>
      </c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4"/>
      <c r="U45" s="368"/>
      <c r="V45" s="370"/>
      <c r="W45" s="321">
        <v>2</v>
      </c>
      <c r="X45" s="322"/>
      <c r="Y45" s="320"/>
      <c r="Z45" s="322"/>
      <c r="AA45" s="321"/>
      <c r="AB45" s="322"/>
      <c r="AC45" s="320">
        <v>3</v>
      </c>
      <c r="AD45" s="322"/>
      <c r="AE45" s="320">
        <f>AC45*30</f>
        <v>90</v>
      </c>
      <c r="AF45" s="322"/>
      <c r="AG45" s="320">
        <v>12</v>
      </c>
      <c r="AH45" s="321"/>
      <c r="AI45" s="565"/>
      <c r="AJ45" s="566"/>
      <c r="AK45" s="565">
        <v>12</v>
      </c>
      <c r="AL45" s="566"/>
      <c r="AM45" s="274"/>
      <c r="AN45" s="320">
        <v>78</v>
      </c>
      <c r="AO45" s="322"/>
      <c r="AP45" s="320">
        <v>6</v>
      </c>
      <c r="AQ45" s="321"/>
      <c r="AR45" s="321"/>
      <c r="AS45" s="322"/>
      <c r="AT45" s="320">
        <v>6</v>
      </c>
      <c r="AU45" s="321"/>
      <c r="AV45" s="321"/>
      <c r="AW45" s="322"/>
      <c r="AX45" s="368"/>
      <c r="AY45" s="369"/>
      <c r="AZ45" s="369"/>
      <c r="BA45" s="370"/>
      <c r="BB45" s="368"/>
      <c r="BC45" s="369"/>
      <c r="BD45" s="369"/>
      <c r="BE45" s="370"/>
      <c r="BG45" s="134"/>
      <c r="BH45" s="135"/>
      <c r="BI45" s="135"/>
    </row>
    <row r="46" spans="4:61" s="97" customFormat="1" ht="51.75" customHeight="1" thickBot="1">
      <c r="D46" s="414" t="s">
        <v>158</v>
      </c>
      <c r="E46" s="415"/>
      <c r="F46" s="416"/>
      <c r="G46" s="419" t="s">
        <v>162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1"/>
      <c r="U46" s="417"/>
      <c r="V46" s="418"/>
      <c r="W46" s="579">
        <v>1</v>
      </c>
      <c r="X46" s="580"/>
      <c r="Y46" s="401"/>
      <c r="Z46" s="403"/>
      <c r="AA46" s="377"/>
      <c r="AB46" s="378"/>
      <c r="AC46" s="414">
        <v>3</v>
      </c>
      <c r="AD46" s="567"/>
      <c r="AE46" s="376">
        <f>AC46*30</f>
        <v>90</v>
      </c>
      <c r="AF46" s="378"/>
      <c r="AG46" s="376">
        <f>AI46+AK46</f>
        <v>10</v>
      </c>
      <c r="AH46" s="377"/>
      <c r="AI46" s="414">
        <v>4</v>
      </c>
      <c r="AJ46" s="567"/>
      <c r="AK46" s="414">
        <v>6</v>
      </c>
      <c r="AL46" s="567"/>
      <c r="AM46" s="136"/>
      <c r="AN46" s="376">
        <f>AE46-AG46</f>
        <v>80</v>
      </c>
      <c r="AO46" s="378"/>
      <c r="AP46" s="414">
        <v>10</v>
      </c>
      <c r="AQ46" s="578"/>
      <c r="AR46" s="578"/>
      <c r="AS46" s="567"/>
      <c r="AT46" s="401"/>
      <c r="AU46" s="402"/>
      <c r="AV46" s="402"/>
      <c r="AW46" s="403"/>
      <c r="AX46" s="401"/>
      <c r="AY46" s="402"/>
      <c r="AZ46" s="402"/>
      <c r="BA46" s="403"/>
      <c r="BB46" s="401"/>
      <c r="BC46" s="402"/>
      <c r="BD46" s="402"/>
      <c r="BE46" s="403"/>
      <c r="BG46" s="134"/>
      <c r="BH46" s="135"/>
      <c r="BI46" s="135"/>
    </row>
    <row r="47" spans="4:61" s="97" customFormat="1" ht="27.75" customHeight="1" thickBot="1">
      <c r="D47" s="395" t="s">
        <v>108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7"/>
      <c r="U47" s="364">
        <v>0</v>
      </c>
      <c r="V47" s="365"/>
      <c r="W47" s="379">
        <v>3</v>
      </c>
      <c r="X47" s="365"/>
      <c r="Y47" s="317">
        <v>0</v>
      </c>
      <c r="Z47" s="319"/>
      <c r="AA47" s="387">
        <v>0</v>
      </c>
      <c r="AB47" s="581"/>
      <c r="AC47" s="317">
        <f>SUM(AC44:AD46)</f>
        <v>8</v>
      </c>
      <c r="AD47" s="318"/>
      <c r="AE47" s="317">
        <f>SUM(AE44:AF46)</f>
        <v>240</v>
      </c>
      <c r="AF47" s="318"/>
      <c r="AG47" s="317">
        <f>SUM(AG44:AH46)</f>
        <v>30</v>
      </c>
      <c r="AH47" s="318"/>
      <c r="AI47" s="317">
        <f>SUM(AI44:AJ46)</f>
        <v>8</v>
      </c>
      <c r="AJ47" s="318"/>
      <c r="AK47" s="317">
        <f>SUM(AK44:AL46)</f>
        <v>22</v>
      </c>
      <c r="AL47" s="318"/>
      <c r="AM47" s="137">
        <v>0</v>
      </c>
      <c r="AN47" s="387">
        <f>SUM(AN44:AO46)</f>
        <v>210</v>
      </c>
      <c r="AO47" s="581"/>
      <c r="AP47" s="317">
        <f>SUM(AP44:AS46)</f>
        <v>16</v>
      </c>
      <c r="AQ47" s="318"/>
      <c r="AR47" s="318"/>
      <c r="AS47" s="319"/>
      <c r="AT47" s="317">
        <f>SUM(AT44:AW46)</f>
        <v>14</v>
      </c>
      <c r="AU47" s="318"/>
      <c r="AV47" s="318"/>
      <c r="AW47" s="319"/>
      <c r="AX47" s="317">
        <f>SUM(AX44:BA46)</f>
        <v>0</v>
      </c>
      <c r="AY47" s="318"/>
      <c r="AZ47" s="318"/>
      <c r="BA47" s="319"/>
      <c r="BB47" s="317">
        <f>SUM(BB44:BE46)</f>
        <v>0</v>
      </c>
      <c r="BC47" s="318"/>
      <c r="BD47" s="318"/>
      <c r="BE47" s="319"/>
      <c r="BG47" s="134"/>
      <c r="BH47" s="135"/>
      <c r="BI47" s="135"/>
    </row>
    <row r="48" spans="4:61" s="130" customFormat="1" ht="35.25" customHeight="1" thickBot="1">
      <c r="D48" s="391" t="s">
        <v>90</v>
      </c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3"/>
      <c r="V48" s="393"/>
      <c r="W48" s="393"/>
      <c r="X48" s="393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4"/>
      <c r="BF48" s="131"/>
      <c r="BG48" s="134"/>
      <c r="BH48" s="132"/>
      <c r="BI48" s="132"/>
    </row>
    <row r="49" spans="4:61" s="97" customFormat="1" ht="44.25" customHeight="1">
      <c r="D49" s="339" t="s">
        <v>153</v>
      </c>
      <c r="E49" s="340"/>
      <c r="F49" s="341"/>
      <c r="G49" s="436" t="s">
        <v>82</v>
      </c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8"/>
      <c r="U49" s="374"/>
      <c r="V49" s="375"/>
      <c r="W49" s="323">
        <v>1.2</v>
      </c>
      <c r="X49" s="325"/>
      <c r="Y49" s="323"/>
      <c r="Z49" s="325"/>
      <c r="AA49" s="323"/>
      <c r="AB49" s="325"/>
      <c r="AC49" s="320">
        <v>4</v>
      </c>
      <c r="AD49" s="322"/>
      <c r="AE49" s="320">
        <v>120</v>
      </c>
      <c r="AF49" s="322"/>
      <c r="AG49" s="320">
        <v>16</v>
      </c>
      <c r="AH49" s="322"/>
      <c r="AI49" s="320">
        <v>4</v>
      </c>
      <c r="AJ49" s="322"/>
      <c r="AK49" s="641">
        <f>4+8</f>
        <v>12</v>
      </c>
      <c r="AL49" s="642"/>
      <c r="AM49" s="273"/>
      <c r="AN49" s="321">
        <v>104</v>
      </c>
      <c r="AO49" s="322"/>
      <c r="AP49" s="320">
        <v>8</v>
      </c>
      <c r="AQ49" s="321"/>
      <c r="AR49" s="321"/>
      <c r="AS49" s="322"/>
      <c r="AT49" s="320">
        <v>8</v>
      </c>
      <c r="AU49" s="321"/>
      <c r="AV49" s="321"/>
      <c r="AW49" s="322"/>
      <c r="AX49" s="323"/>
      <c r="AY49" s="324"/>
      <c r="AZ49" s="324"/>
      <c r="BA49" s="325"/>
      <c r="BB49" s="373"/>
      <c r="BC49" s="374"/>
      <c r="BD49" s="374"/>
      <c r="BE49" s="375"/>
      <c r="BG49" s="134"/>
      <c r="BH49" s="135"/>
      <c r="BI49" s="135"/>
    </row>
    <row r="50" spans="4:61" s="97" customFormat="1" ht="36.75" customHeight="1">
      <c r="D50" s="353" t="s">
        <v>154</v>
      </c>
      <c r="E50" s="354"/>
      <c r="F50" s="355"/>
      <c r="G50" s="442" t="s">
        <v>197</v>
      </c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4"/>
      <c r="U50" s="554"/>
      <c r="V50" s="555"/>
      <c r="W50" s="321">
        <v>3</v>
      </c>
      <c r="X50" s="322"/>
      <c r="Y50" s="320"/>
      <c r="Z50" s="322"/>
      <c r="AA50" s="321"/>
      <c r="AB50" s="322"/>
      <c r="AC50" s="320">
        <v>14</v>
      </c>
      <c r="AD50" s="321"/>
      <c r="AE50" s="320">
        <v>420</v>
      </c>
      <c r="AF50" s="322"/>
      <c r="AG50" s="320"/>
      <c r="AH50" s="321"/>
      <c r="AI50" s="320"/>
      <c r="AJ50" s="322"/>
      <c r="AK50" s="320"/>
      <c r="AL50" s="322"/>
      <c r="AM50" s="274"/>
      <c r="AN50" s="321">
        <v>420</v>
      </c>
      <c r="AO50" s="322"/>
      <c r="AP50" s="368"/>
      <c r="AQ50" s="369"/>
      <c r="AR50" s="369"/>
      <c r="AS50" s="370"/>
      <c r="AT50" s="368"/>
      <c r="AU50" s="369"/>
      <c r="AV50" s="369"/>
      <c r="AW50" s="370"/>
      <c r="AX50" s="368"/>
      <c r="AY50" s="369"/>
      <c r="AZ50" s="369"/>
      <c r="BA50" s="370"/>
      <c r="BB50" s="368"/>
      <c r="BC50" s="369"/>
      <c r="BD50" s="369"/>
      <c r="BE50" s="370"/>
      <c r="BF50" s="398"/>
      <c r="BG50" s="134"/>
      <c r="BH50" s="135"/>
      <c r="BI50" s="135"/>
    </row>
    <row r="51" spans="4:61" s="97" customFormat="1" ht="48" customHeight="1" thickBot="1">
      <c r="D51" s="414" t="s">
        <v>155</v>
      </c>
      <c r="E51" s="415"/>
      <c r="F51" s="416"/>
      <c r="G51" s="419" t="s">
        <v>83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1"/>
      <c r="U51" s="556"/>
      <c r="V51" s="557"/>
      <c r="W51" s="558"/>
      <c r="X51" s="372"/>
      <c r="Y51" s="371"/>
      <c r="Z51" s="372"/>
      <c r="AA51" s="558"/>
      <c r="AB51" s="372"/>
      <c r="AC51" s="371">
        <v>16</v>
      </c>
      <c r="AD51" s="558"/>
      <c r="AE51" s="371">
        <v>480</v>
      </c>
      <c r="AF51" s="372"/>
      <c r="AG51" s="371"/>
      <c r="AH51" s="558"/>
      <c r="AI51" s="371"/>
      <c r="AJ51" s="372"/>
      <c r="AK51" s="371"/>
      <c r="AL51" s="372"/>
      <c r="AM51" s="275"/>
      <c r="AN51" s="558">
        <v>480</v>
      </c>
      <c r="AO51" s="372"/>
      <c r="AP51" s="376"/>
      <c r="AQ51" s="377"/>
      <c r="AR51" s="377"/>
      <c r="AS51" s="378"/>
      <c r="AT51" s="376"/>
      <c r="AU51" s="377"/>
      <c r="AV51" s="377"/>
      <c r="AW51" s="378"/>
      <c r="AX51" s="376"/>
      <c r="AY51" s="377"/>
      <c r="AZ51" s="377"/>
      <c r="BA51" s="378"/>
      <c r="BB51" s="376"/>
      <c r="BC51" s="377"/>
      <c r="BD51" s="377"/>
      <c r="BE51" s="378"/>
      <c r="BF51" s="398"/>
      <c r="BG51" s="134"/>
      <c r="BH51" s="135"/>
      <c r="BI51" s="135"/>
    </row>
    <row r="52" spans="4:61" s="97" customFormat="1" ht="24.75" customHeight="1" thickBot="1">
      <c r="D52" s="395" t="s">
        <v>106</v>
      </c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7"/>
      <c r="U52" s="385">
        <v>0</v>
      </c>
      <c r="V52" s="384"/>
      <c r="W52" s="385">
        <v>3</v>
      </c>
      <c r="X52" s="570"/>
      <c r="Y52" s="385">
        <v>0</v>
      </c>
      <c r="Z52" s="384"/>
      <c r="AA52" s="383">
        <v>0</v>
      </c>
      <c r="AB52" s="570"/>
      <c r="AC52" s="385">
        <f>SUM(AC49:AD51)</f>
        <v>34</v>
      </c>
      <c r="AD52" s="384"/>
      <c r="AE52" s="385">
        <f>SUM(AE49:AF51)</f>
        <v>1020</v>
      </c>
      <c r="AF52" s="384"/>
      <c r="AG52" s="385">
        <f>SUM(AG49:AH51)</f>
        <v>16</v>
      </c>
      <c r="AH52" s="384"/>
      <c r="AI52" s="385">
        <f>SUM(AI49:AJ51)</f>
        <v>4</v>
      </c>
      <c r="AJ52" s="384"/>
      <c r="AK52" s="385">
        <f>SUM(AK49:AL51)</f>
        <v>12</v>
      </c>
      <c r="AL52" s="384"/>
      <c r="AM52" s="133">
        <v>0</v>
      </c>
      <c r="AN52" s="383">
        <f>SUM(AN49:AO51)</f>
        <v>1004</v>
      </c>
      <c r="AO52" s="384"/>
      <c r="AP52" s="385">
        <f>SUM(AP49:AR51)</f>
        <v>8</v>
      </c>
      <c r="AQ52" s="386"/>
      <c r="AR52" s="386"/>
      <c r="AS52" s="384"/>
      <c r="AT52" s="385">
        <f>SUM(AT49:AV51)</f>
        <v>8</v>
      </c>
      <c r="AU52" s="386"/>
      <c r="AV52" s="386"/>
      <c r="AW52" s="384"/>
      <c r="AX52" s="385">
        <f>SUM(AX49:AZ51)</f>
        <v>0</v>
      </c>
      <c r="AY52" s="386"/>
      <c r="AZ52" s="386"/>
      <c r="BA52" s="384"/>
      <c r="BB52" s="385">
        <f>SUM(BB49:BD51)</f>
        <v>0</v>
      </c>
      <c r="BC52" s="386"/>
      <c r="BD52" s="386"/>
      <c r="BE52" s="384"/>
      <c r="BF52" s="398"/>
      <c r="BG52" s="134"/>
      <c r="BH52" s="135"/>
      <c r="BI52" s="135"/>
    </row>
    <row r="53" spans="4:61" s="97" customFormat="1" ht="24.75" customHeight="1" thickBot="1">
      <c r="D53" s="433" t="s">
        <v>93</v>
      </c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5"/>
      <c r="U53" s="381">
        <f>U42+U47+U52</f>
        <v>0</v>
      </c>
      <c r="V53" s="382"/>
      <c r="W53" s="381">
        <f>W42+W47+W52</f>
        <v>7</v>
      </c>
      <c r="X53" s="382"/>
      <c r="Y53" s="381">
        <f>Y42+Y47+Y52</f>
        <v>0</v>
      </c>
      <c r="Z53" s="382"/>
      <c r="AA53" s="381">
        <f>AA42+AA47+AA52</f>
        <v>0</v>
      </c>
      <c r="AB53" s="382"/>
      <c r="AC53" s="381">
        <f>AC42+AC47+AC52</f>
        <v>45</v>
      </c>
      <c r="AD53" s="382"/>
      <c r="AE53" s="381">
        <f>AE42+AE47+AE52</f>
        <v>1350</v>
      </c>
      <c r="AF53" s="382"/>
      <c r="AG53" s="381">
        <f>AG42+AG47+AG52</f>
        <v>56</v>
      </c>
      <c r="AH53" s="382"/>
      <c r="AI53" s="381">
        <f>AI42+AI47+AI52</f>
        <v>18</v>
      </c>
      <c r="AJ53" s="382"/>
      <c r="AK53" s="381">
        <f>AK42+AK47+AK52</f>
        <v>38</v>
      </c>
      <c r="AL53" s="382"/>
      <c r="AM53" s="139">
        <v>0</v>
      </c>
      <c r="AN53" s="381">
        <f>AO42+AN47+AN52</f>
        <v>1294</v>
      </c>
      <c r="AO53" s="382"/>
      <c r="AP53" s="380">
        <f>AP42+AP47+AP52</f>
        <v>24</v>
      </c>
      <c r="AQ53" s="381"/>
      <c r="AR53" s="381"/>
      <c r="AS53" s="382"/>
      <c r="AT53" s="380">
        <f>AT42+AT47+AT52</f>
        <v>32</v>
      </c>
      <c r="AU53" s="381"/>
      <c r="AV53" s="381"/>
      <c r="AW53" s="382"/>
      <c r="AX53" s="380">
        <f>AX42+AX47+AX52</f>
        <v>0</v>
      </c>
      <c r="AY53" s="381"/>
      <c r="AZ53" s="381"/>
      <c r="BA53" s="382"/>
      <c r="BB53" s="380">
        <f>BB42+BB47+BB52</f>
        <v>0</v>
      </c>
      <c r="BC53" s="381"/>
      <c r="BD53" s="381"/>
      <c r="BE53" s="382"/>
      <c r="BF53" s="138"/>
      <c r="BG53" s="134"/>
      <c r="BH53" s="135"/>
      <c r="BI53" s="135"/>
    </row>
    <row r="54" spans="4:61" s="77" customFormat="1" ht="33.75" customHeight="1" thickBot="1">
      <c r="D54" s="559" t="s">
        <v>94</v>
      </c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1"/>
      <c r="BG54" s="134"/>
      <c r="BH54" s="140"/>
      <c r="BI54" s="140"/>
    </row>
    <row r="55" spans="4:61" s="97" customFormat="1" ht="30.75" customHeight="1" thickBot="1">
      <c r="D55" s="391" t="s">
        <v>95</v>
      </c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3"/>
      <c r="V55" s="393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4"/>
      <c r="BG55" s="134"/>
      <c r="BH55" s="135"/>
      <c r="BI55" s="135"/>
    </row>
    <row r="56" spans="4:61" s="97" customFormat="1" ht="46.5" customHeight="1" thickBot="1">
      <c r="D56" s="387" t="s">
        <v>160</v>
      </c>
      <c r="E56" s="388"/>
      <c r="F56" s="389"/>
      <c r="G56" s="562" t="s">
        <v>161</v>
      </c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4"/>
      <c r="U56" s="379">
        <v>1</v>
      </c>
      <c r="V56" s="365"/>
      <c r="W56" s="364">
        <v>2</v>
      </c>
      <c r="X56" s="365"/>
      <c r="Y56" s="364"/>
      <c r="Z56" s="365"/>
      <c r="AA56" s="364"/>
      <c r="AB56" s="365"/>
      <c r="AC56" s="364">
        <v>11</v>
      </c>
      <c r="AD56" s="365"/>
      <c r="AE56" s="364">
        <f>AC56*30</f>
        <v>330</v>
      </c>
      <c r="AF56" s="365"/>
      <c r="AG56" s="364">
        <f>AI56+AK56+AM56</f>
        <v>48</v>
      </c>
      <c r="AH56" s="379"/>
      <c r="AI56" s="385">
        <f>12+12</f>
        <v>24</v>
      </c>
      <c r="AJ56" s="384"/>
      <c r="AK56" s="385"/>
      <c r="AL56" s="384"/>
      <c r="AM56" s="133">
        <f>12+12</f>
        <v>24</v>
      </c>
      <c r="AN56" s="364">
        <f>AE56-AG56</f>
        <v>282</v>
      </c>
      <c r="AO56" s="365"/>
      <c r="AP56" s="364">
        <v>24</v>
      </c>
      <c r="AQ56" s="379"/>
      <c r="AR56" s="379"/>
      <c r="AS56" s="365"/>
      <c r="AT56" s="364">
        <v>24</v>
      </c>
      <c r="AU56" s="379"/>
      <c r="AV56" s="379"/>
      <c r="AW56" s="365"/>
      <c r="AX56" s="364"/>
      <c r="AY56" s="379"/>
      <c r="AZ56" s="379"/>
      <c r="BA56" s="365"/>
      <c r="BB56" s="364"/>
      <c r="BC56" s="379"/>
      <c r="BD56" s="379"/>
      <c r="BE56" s="365"/>
      <c r="BF56" s="399"/>
      <c r="BG56" s="135"/>
      <c r="BH56" s="135"/>
      <c r="BI56" s="135"/>
    </row>
    <row r="57" spans="4:61" s="97" customFormat="1" ht="24.75" customHeight="1" thickBot="1">
      <c r="D57" s="395" t="s">
        <v>109</v>
      </c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7"/>
      <c r="U57" s="317">
        <v>1</v>
      </c>
      <c r="V57" s="318"/>
      <c r="W57" s="317">
        <v>1</v>
      </c>
      <c r="X57" s="318"/>
      <c r="Y57" s="317">
        <v>0</v>
      </c>
      <c r="Z57" s="319"/>
      <c r="AA57" s="318">
        <v>0</v>
      </c>
      <c r="AB57" s="318"/>
      <c r="AC57" s="317">
        <f>AC56</f>
        <v>11</v>
      </c>
      <c r="AD57" s="319"/>
      <c r="AE57" s="317">
        <f>AE56</f>
        <v>330</v>
      </c>
      <c r="AF57" s="319"/>
      <c r="AG57" s="317">
        <f>AG56</f>
        <v>48</v>
      </c>
      <c r="AH57" s="319"/>
      <c r="AI57" s="317">
        <f>AI56</f>
        <v>24</v>
      </c>
      <c r="AJ57" s="319"/>
      <c r="AK57" s="317">
        <f>AK56</f>
        <v>0</v>
      </c>
      <c r="AL57" s="319"/>
      <c r="AM57" s="139">
        <f>AM56</f>
        <v>24</v>
      </c>
      <c r="AN57" s="318">
        <f>AN56</f>
        <v>282</v>
      </c>
      <c r="AO57" s="319"/>
      <c r="AP57" s="317">
        <f>AP56</f>
        <v>24</v>
      </c>
      <c r="AQ57" s="318"/>
      <c r="AR57" s="318"/>
      <c r="AS57" s="319"/>
      <c r="AT57" s="317">
        <f>AT56</f>
        <v>24</v>
      </c>
      <c r="AU57" s="318"/>
      <c r="AV57" s="318"/>
      <c r="AW57" s="319"/>
      <c r="AX57" s="317">
        <f>AX56</f>
        <v>0</v>
      </c>
      <c r="AY57" s="318"/>
      <c r="AZ57" s="318"/>
      <c r="BA57" s="319"/>
      <c r="BB57" s="317">
        <f>BB56</f>
        <v>0</v>
      </c>
      <c r="BC57" s="318"/>
      <c r="BD57" s="318"/>
      <c r="BE57" s="319"/>
      <c r="BF57" s="400"/>
      <c r="BG57" s="135"/>
      <c r="BH57" s="135"/>
      <c r="BI57" s="135"/>
    </row>
    <row r="58" spans="4:61" s="97" customFormat="1" ht="24.75" customHeight="1" thickBot="1">
      <c r="D58" s="391" t="s">
        <v>96</v>
      </c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4"/>
      <c r="BF58" s="400"/>
      <c r="BG58" s="135"/>
      <c r="BH58" s="135"/>
      <c r="BI58" s="135"/>
    </row>
    <row r="59" spans="4:61" s="97" customFormat="1" ht="24.75" customHeight="1" thickBot="1">
      <c r="D59" s="665" t="s">
        <v>206</v>
      </c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144"/>
      <c r="BG59" s="135"/>
      <c r="BH59" s="135"/>
      <c r="BI59" s="135"/>
    </row>
    <row r="60" spans="4:61" s="97" customFormat="1" ht="45.75" customHeight="1">
      <c r="D60" s="339" t="s">
        <v>177</v>
      </c>
      <c r="E60" s="340"/>
      <c r="F60" s="341"/>
      <c r="G60" s="342" t="s">
        <v>134</v>
      </c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4"/>
      <c r="U60" s="345">
        <v>1</v>
      </c>
      <c r="V60" s="345"/>
      <c r="W60" s="345"/>
      <c r="X60" s="345"/>
      <c r="Y60" s="345"/>
      <c r="Z60" s="345"/>
      <c r="AA60" s="345"/>
      <c r="AB60" s="345"/>
      <c r="AC60" s="345">
        <v>6</v>
      </c>
      <c r="AD60" s="345"/>
      <c r="AE60" s="345">
        <f aca="true" t="shared" si="1" ref="AE60:AE65">AC60*30</f>
        <v>180</v>
      </c>
      <c r="AF60" s="345"/>
      <c r="AG60" s="345">
        <f aca="true" t="shared" si="2" ref="AG60:AG65">AI60+AK60+AM60</f>
        <v>22</v>
      </c>
      <c r="AH60" s="345"/>
      <c r="AI60" s="345">
        <v>12</v>
      </c>
      <c r="AJ60" s="345"/>
      <c r="AK60" s="345"/>
      <c r="AL60" s="345"/>
      <c r="AM60" s="51">
        <v>10</v>
      </c>
      <c r="AN60" s="345">
        <f aca="true" t="shared" si="3" ref="AN60:AN65">AE60-AG60</f>
        <v>158</v>
      </c>
      <c r="AO60" s="345"/>
      <c r="AP60" s="345">
        <v>22</v>
      </c>
      <c r="AQ60" s="345"/>
      <c r="AR60" s="345"/>
      <c r="AS60" s="345"/>
      <c r="AT60" s="678"/>
      <c r="AU60" s="678"/>
      <c r="AV60" s="678"/>
      <c r="AW60" s="678"/>
      <c r="AX60" s="678"/>
      <c r="AY60" s="678"/>
      <c r="AZ60" s="678"/>
      <c r="BA60" s="678"/>
      <c r="BB60" s="678"/>
      <c r="BC60" s="678"/>
      <c r="BD60" s="678"/>
      <c r="BE60" s="678"/>
      <c r="BF60" s="144"/>
      <c r="BG60" s="135"/>
      <c r="BH60" s="135"/>
      <c r="BI60" s="135"/>
    </row>
    <row r="61" spans="4:61" s="97" customFormat="1" ht="23.25">
      <c r="D61" s="353" t="s">
        <v>178</v>
      </c>
      <c r="E61" s="354"/>
      <c r="F61" s="355"/>
      <c r="G61" s="349" t="s">
        <v>221</v>
      </c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1"/>
      <c r="U61" s="352">
        <v>1</v>
      </c>
      <c r="V61" s="352"/>
      <c r="W61" s="352"/>
      <c r="X61" s="352"/>
      <c r="Y61" s="352"/>
      <c r="Z61" s="352"/>
      <c r="AA61" s="352">
        <v>1</v>
      </c>
      <c r="AB61" s="352"/>
      <c r="AC61" s="352">
        <v>6</v>
      </c>
      <c r="AD61" s="352"/>
      <c r="AE61" s="352">
        <f t="shared" si="1"/>
        <v>180</v>
      </c>
      <c r="AF61" s="352"/>
      <c r="AG61" s="352">
        <f t="shared" si="2"/>
        <v>22</v>
      </c>
      <c r="AH61" s="352"/>
      <c r="AI61" s="352">
        <v>12</v>
      </c>
      <c r="AJ61" s="352"/>
      <c r="AK61" s="352"/>
      <c r="AL61" s="352"/>
      <c r="AM61" s="50">
        <v>10</v>
      </c>
      <c r="AN61" s="352">
        <f t="shared" si="3"/>
        <v>158</v>
      </c>
      <c r="AO61" s="352"/>
      <c r="AP61" s="674">
        <v>22</v>
      </c>
      <c r="AQ61" s="674"/>
      <c r="AR61" s="674"/>
      <c r="AS61" s="674"/>
      <c r="AT61" s="675"/>
      <c r="AU61" s="675"/>
      <c r="AV61" s="675"/>
      <c r="AW61" s="675"/>
      <c r="AX61" s="675"/>
      <c r="AY61" s="675"/>
      <c r="AZ61" s="675"/>
      <c r="BA61" s="675"/>
      <c r="BB61" s="675"/>
      <c r="BC61" s="675"/>
      <c r="BD61" s="675"/>
      <c r="BE61" s="675"/>
      <c r="BF61" s="144"/>
      <c r="BG61" s="135"/>
      <c r="BH61" s="135"/>
      <c r="BI61" s="135"/>
    </row>
    <row r="62" spans="4:61" s="97" customFormat="1" ht="47.25" customHeight="1">
      <c r="D62" s="346" t="s">
        <v>179</v>
      </c>
      <c r="E62" s="347"/>
      <c r="F62" s="348"/>
      <c r="G62" s="349" t="s">
        <v>136</v>
      </c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1"/>
      <c r="U62" s="352"/>
      <c r="V62" s="352"/>
      <c r="W62" s="352">
        <v>1</v>
      </c>
      <c r="X62" s="352"/>
      <c r="Y62" s="352"/>
      <c r="Z62" s="352"/>
      <c r="AA62" s="352"/>
      <c r="AB62" s="352"/>
      <c r="AC62" s="352">
        <v>5.5</v>
      </c>
      <c r="AD62" s="352"/>
      <c r="AE62" s="352">
        <f t="shared" si="1"/>
        <v>165</v>
      </c>
      <c r="AF62" s="352"/>
      <c r="AG62" s="352">
        <f t="shared" si="2"/>
        <v>20</v>
      </c>
      <c r="AH62" s="352"/>
      <c r="AI62" s="352">
        <v>10</v>
      </c>
      <c r="AJ62" s="352"/>
      <c r="AK62" s="352">
        <v>10</v>
      </c>
      <c r="AL62" s="352"/>
      <c r="AM62" s="50"/>
      <c r="AN62" s="352">
        <f t="shared" si="3"/>
        <v>145</v>
      </c>
      <c r="AO62" s="352"/>
      <c r="AP62" s="674">
        <v>20</v>
      </c>
      <c r="AQ62" s="674"/>
      <c r="AR62" s="674"/>
      <c r="AS62" s="674"/>
      <c r="AT62" s="674"/>
      <c r="AU62" s="674"/>
      <c r="AV62" s="674"/>
      <c r="AW62" s="674"/>
      <c r="AX62" s="674"/>
      <c r="AY62" s="674"/>
      <c r="AZ62" s="674"/>
      <c r="BA62" s="674"/>
      <c r="BB62" s="674"/>
      <c r="BC62" s="674"/>
      <c r="BD62" s="674"/>
      <c r="BE62" s="674"/>
      <c r="BF62" s="144"/>
      <c r="BG62" s="135"/>
      <c r="BH62" s="135"/>
      <c r="BI62" s="135"/>
    </row>
    <row r="63" spans="4:61" s="97" customFormat="1" ht="23.25">
      <c r="D63" s="346" t="s">
        <v>180</v>
      </c>
      <c r="E63" s="347"/>
      <c r="F63" s="348"/>
      <c r="G63" s="349" t="s">
        <v>220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1"/>
      <c r="U63" s="352">
        <v>2</v>
      </c>
      <c r="V63" s="352"/>
      <c r="W63" s="352"/>
      <c r="X63" s="352"/>
      <c r="Y63" s="352"/>
      <c r="Z63" s="352"/>
      <c r="AA63" s="352"/>
      <c r="AB63" s="352"/>
      <c r="AC63" s="352">
        <v>5</v>
      </c>
      <c r="AD63" s="352"/>
      <c r="AE63" s="352">
        <f t="shared" si="1"/>
        <v>150</v>
      </c>
      <c r="AF63" s="352"/>
      <c r="AG63" s="352">
        <f t="shared" si="2"/>
        <v>18</v>
      </c>
      <c r="AH63" s="352"/>
      <c r="AI63" s="352">
        <v>10</v>
      </c>
      <c r="AJ63" s="352"/>
      <c r="AK63" s="352"/>
      <c r="AL63" s="352"/>
      <c r="AM63" s="50">
        <v>8</v>
      </c>
      <c r="AN63" s="352">
        <f t="shared" si="3"/>
        <v>132</v>
      </c>
      <c r="AO63" s="352"/>
      <c r="AP63" s="674"/>
      <c r="AQ63" s="674"/>
      <c r="AR63" s="674"/>
      <c r="AS63" s="674"/>
      <c r="AT63" s="674">
        <v>18</v>
      </c>
      <c r="AU63" s="674"/>
      <c r="AV63" s="674"/>
      <c r="AW63" s="674"/>
      <c r="AX63" s="674"/>
      <c r="AY63" s="674"/>
      <c r="AZ63" s="674"/>
      <c r="BA63" s="674"/>
      <c r="BB63" s="674"/>
      <c r="BC63" s="674"/>
      <c r="BD63" s="674"/>
      <c r="BE63" s="674"/>
      <c r="BF63" s="144"/>
      <c r="BG63" s="135"/>
      <c r="BH63" s="135"/>
      <c r="BI63" s="135"/>
    </row>
    <row r="64" spans="4:61" s="97" customFormat="1" ht="48" customHeight="1">
      <c r="D64" s="346" t="s">
        <v>181</v>
      </c>
      <c r="E64" s="347"/>
      <c r="F64" s="348"/>
      <c r="G64" s="349" t="s">
        <v>166</v>
      </c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1"/>
      <c r="U64" s="352">
        <v>2</v>
      </c>
      <c r="V64" s="352"/>
      <c r="W64" s="352"/>
      <c r="X64" s="352"/>
      <c r="Y64" s="352"/>
      <c r="Z64" s="352"/>
      <c r="AA64" s="352"/>
      <c r="AB64" s="352"/>
      <c r="AC64" s="352">
        <v>5</v>
      </c>
      <c r="AD64" s="352"/>
      <c r="AE64" s="352">
        <f t="shared" si="1"/>
        <v>150</v>
      </c>
      <c r="AF64" s="352"/>
      <c r="AG64" s="352">
        <f t="shared" si="2"/>
        <v>18</v>
      </c>
      <c r="AH64" s="352"/>
      <c r="AI64" s="352">
        <v>10</v>
      </c>
      <c r="AJ64" s="352"/>
      <c r="AK64" s="352"/>
      <c r="AL64" s="352"/>
      <c r="AM64" s="50">
        <v>8</v>
      </c>
      <c r="AN64" s="352">
        <f t="shared" si="3"/>
        <v>132</v>
      </c>
      <c r="AO64" s="352"/>
      <c r="AP64" s="674"/>
      <c r="AQ64" s="674"/>
      <c r="AR64" s="674"/>
      <c r="AS64" s="674"/>
      <c r="AT64" s="674">
        <v>18</v>
      </c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144"/>
      <c r="BG64" s="135"/>
      <c r="BH64" s="135"/>
      <c r="BI64" s="135"/>
    </row>
    <row r="65" spans="4:61" s="97" customFormat="1" ht="23.25">
      <c r="D65" s="346" t="s">
        <v>182</v>
      </c>
      <c r="E65" s="347"/>
      <c r="F65" s="348"/>
      <c r="G65" s="349" t="s">
        <v>167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1"/>
      <c r="U65" s="352">
        <v>2</v>
      </c>
      <c r="V65" s="352"/>
      <c r="W65" s="352"/>
      <c r="X65" s="352"/>
      <c r="Y65" s="352"/>
      <c r="Z65" s="352"/>
      <c r="AA65" s="352">
        <v>2</v>
      </c>
      <c r="AB65" s="352"/>
      <c r="AC65" s="352">
        <v>6.5</v>
      </c>
      <c r="AD65" s="352"/>
      <c r="AE65" s="352">
        <f t="shared" si="1"/>
        <v>195</v>
      </c>
      <c r="AF65" s="352"/>
      <c r="AG65" s="352">
        <f t="shared" si="2"/>
        <v>24</v>
      </c>
      <c r="AH65" s="352"/>
      <c r="AI65" s="352">
        <v>14</v>
      </c>
      <c r="AJ65" s="352"/>
      <c r="AK65" s="352"/>
      <c r="AL65" s="352"/>
      <c r="AM65" s="50">
        <v>10</v>
      </c>
      <c r="AN65" s="352">
        <f t="shared" si="3"/>
        <v>171</v>
      </c>
      <c r="AO65" s="352"/>
      <c r="AP65" s="674"/>
      <c r="AQ65" s="674"/>
      <c r="AR65" s="674"/>
      <c r="AS65" s="674"/>
      <c r="AT65" s="674">
        <v>24</v>
      </c>
      <c r="AU65" s="674"/>
      <c r="AV65" s="674"/>
      <c r="AW65" s="674"/>
      <c r="AX65" s="674"/>
      <c r="AY65" s="674"/>
      <c r="AZ65" s="674"/>
      <c r="BA65" s="674"/>
      <c r="BB65" s="674"/>
      <c r="BC65" s="674"/>
      <c r="BD65" s="674"/>
      <c r="BE65" s="674"/>
      <c r="BF65" s="144"/>
      <c r="BG65" s="135"/>
      <c r="BH65" s="135"/>
      <c r="BI65" s="135"/>
    </row>
    <row r="66" spans="4:61" s="97" customFormat="1" ht="24.75" customHeight="1" thickBot="1">
      <c r="D66" s="395" t="s">
        <v>110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7"/>
      <c r="U66" s="381">
        <v>5</v>
      </c>
      <c r="V66" s="382"/>
      <c r="W66" s="380">
        <v>1</v>
      </c>
      <c r="X66" s="382"/>
      <c r="Y66" s="380">
        <v>0</v>
      </c>
      <c r="Z66" s="382"/>
      <c r="AA66" s="380">
        <v>2</v>
      </c>
      <c r="AB66" s="382"/>
      <c r="AC66" s="380">
        <f>SUM(AC60:AD65)</f>
        <v>34</v>
      </c>
      <c r="AD66" s="382"/>
      <c r="AE66" s="380">
        <f>SUM(AE60:AF65)</f>
        <v>1020</v>
      </c>
      <c r="AF66" s="382"/>
      <c r="AG66" s="380">
        <f>SUM(AG60:AH65)</f>
        <v>124</v>
      </c>
      <c r="AH66" s="382"/>
      <c r="AI66" s="380">
        <f>SUM(AI60:AJ65)</f>
        <v>68</v>
      </c>
      <c r="AJ66" s="382"/>
      <c r="AK66" s="380">
        <f>SUM(AK60:AL65)</f>
        <v>10</v>
      </c>
      <c r="AL66" s="382"/>
      <c r="AM66" s="139">
        <f>SUM(AM60:AM65)</f>
        <v>46</v>
      </c>
      <c r="AN66" s="381">
        <f>SUM(AN60:AO65)</f>
        <v>896</v>
      </c>
      <c r="AO66" s="382"/>
      <c r="AP66" s="380">
        <f>SUM(AP60:AS65)</f>
        <v>64</v>
      </c>
      <c r="AQ66" s="381"/>
      <c r="AR66" s="381"/>
      <c r="AS66" s="382"/>
      <c r="AT66" s="380">
        <f>SUM(AT60:AW65)</f>
        <v>60</v>
      </c>
      <c r="AU66" s="381"/>
      <c r="AV66" s="381"/>
      <c r="AW66" s="382"/>
      <c r="AX66" s="380">
        <f>SUM(AX60:BA65)</f>
        <v>0</v>
      </c>
      <c r="AY66" s="381"/>
      <c r="AZ66" s="381"/>
      <c r="BA66" s="382"/>
      <c r="BB66" s="380">
        <f>SUM(BB60:BE65)</f>
        <v>0</v>
      </c>
      <c r="BC66" s="381"/>
      <c r="BD66" s="381"/>
      <c r="BE66" s="382"/>
      <c r="BF66" s="144"/>
      <c r="BG66" s="135"/>
      <c r="BH66" s="135"/>
      <c r="BI66" s="135"/>
    </row>
    <row r="67" spans="4:61" s="97" customFormat="1" ht="24.75" customHeight="1" thickBot="1">
      <c r="D67" s="682" t="s">
        <v>98</v>
      </c>
      <c r="E67" s="689"/>
      <c r="F67" s="689"/>
      <c r="G67" s="689"/>
      <c r="H67" s="689"/>
      <c r="I67" s="689"/>
      <c r="J67" s="689"/>
      <c r="K67" s="689"/>
      <c r="L67" s="689"/>
      <c r="M67" s="689"/>
      <c r="N67" s="689"/>
      <c r="O67" s="689"/>
      <c r="P67" s="689"/>
      <c r="Q67" s="689"/>
      <c r="R67" s="689"/>
      <c r="S67" s="689"/>
      <c r="T67" s="689"/>
      <c r="U67" s="682">
        <f>U57+U66</f>
        <v>6</v>
      </c>
      <c r="V67" s="683"/>
      <c r="W67" s="682">
        <f>W57+W66</f>
        <v>2</v>
      </c>
      <c r="X67" s="683"/>
      <c r="Y67" s="682">
        <f>Y57+Y66</f>
        <v>0</v>
      </c>
      <c r="Z67" s="683"/>
      <c r="AA67" s="682">
        <f>AA57+AA66</f>
        <v>2</v>
      </c>
      <c r="AB67" s="683"/>
      <c r="AC67" s="682">
        <f>AC57+AC66</f>
        <v>45</v>
      </c>
      <c r="AD67" s="683"/>
      <c r="AE67" s="682">
        <f>AE57+AE66</f>
        <v>1350</v>
      </c>
      <c r="AF67" s="683"/>
      <c r="AG67" s="682">
        <f>AG57+AG66</f>
        <v>172</v>
      </c>
      <c r="AH67" s="683"/>
      <c r="AI67" s="682">
        <f>AI57+AI66</f>
        <v>92</v>
      </c>
      <c r="AJ67" s="683"/>
      <c r="AK67" s="682">
        <f>AK57+AK66</f>
        <v>10</v>
      </c>
      <c r="AL67" s="683"/>
      <c r="AM67" s="133">
        <f>AM66+AM57</f>
        <v>70</v>
      </c>
      <c r="AN67" s="682">
        <f>AN57+AN66</f>
        <v>1178</v>
      </c>
      <c r="AO67" s="683"/>
      <c r="AP67" s="385">
        <f>SUM(AP57+AP66)</f>
        <v>88</v>
      </c>
      <c r="AQ67" s="386"/>
      <c r="AR67" s="386"/>
      <c r="AS67" s="384"/>
      <c r="AT67" s="385">
        <f>SUM(AT57+AT66)</f>
        <v>84</v>
      </c>
      <c r="AU67" s="386"/>
      <c r="AV67" s="386"/>
      <c r="AW67" s="384"/>
      <c r="AX67" s="385">
        <f>SUM(AX57+AX66)</f>
        <v>0</v>
      </c>
      <c r="AY67" s="386"/>
      <c r="AZ67" s="386"/>
      <c r="BA67" s="384"/>
      <c r="BB67" s="385">
        <f>SUM(BB57+BB66)</f>
        <v>0</v>
      </c>
      <c r="BC67" s="386"/>
      <c r="BD67" s="386"/>
      <c r="BE67" s="384"/>
      <c r="BG67" s="135"/>
      <c r="BH67" s="135"/>
      <c r="BI67" s="135"/>
    </row>
    <row r="68" spans="4:61" s="141" customFormat="1" ht="25.5" customHeight="1" thickBot="1">
      <c r="D68" s="690" t="s">
        <v>41</v>
      </c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2"/>
      <c r="U68" s="380">
        <f>U53+U67</f>
        <v>6</v>
      </c>
      <c r="V68" s="382"/>
      <c r="W68" s="380">
        <f>W53+W67</f>
        <v>9</v>
      </c>
      <c r="X68" s="382"/>
      <c r="Y68" s="380">
        <f>Y53+Y67</f>
        <v>0</v>
      </c>
      <c r="Z68" s="382"/>
      <c r="AA68" s="380">
        <f>AA53+AA67</f>
        <v>2</v>
      </c>
      <c r="AB68" s="382"/>
      <c r="AC68" s="380">
        <f>AC53+AC67</f>
        <v>90</v>
      </c>
      <c r="AD68" s="382"/>
      <c r="AE68" s="380">
        <f>AE53+AE67</f>
        <v>2700</v>
      </c>
      <c r="AF68" s="382"/>
      <c r="AG68" s="380">
        <f>AG53+AG67</f>
        <v>228</v>
      </c>
      <c r="AH68" s="382"/>
      <c r="AI68" s="380">
        <f>AI53+AI67</f>
        <v>110</v>
      </c>
      <c r="AJ68" s="382"/>
      <c r="AK68" s="380">
        <f>AK53+AK67</f>
        <v>48</v>
      </c>
      <c r="AL68" s="382"/>
      <c r="AM68" s="133">
        <f>AM67+AM53</f>
        <v>70</v>
      </c>
      <c r="AN68" s="379">
        <f>AN67+AN53</f>
        <v>2472</v>
      </c>
      <c r="AO68" s="365"/>
      <c r="AP68" s="694">
        <f>AP67+AP53</f>
        <v>112</v>
      </c>
      <c r="AQ68" s="695"/>
      <c r="AR68" s="695"/>
      <c r="AS68" s="696"/>
      <c r="AT68" s="694">
        <f>AT67+AT53</f>
        <v>116</v>
      </c>
      <c r="AU68" s="695"/>
      <c r="AV68" s="695"/>
      <c r="AW68" s="696"/>
      <c r="AX68" s="694">
        <f>AX67+AX53</f>
        <v>0</v>
      </c>
      <c r="AY68" s="695"/>
      <c r="AZ68" s="695"/>
      <c r="BA68" s="696"/>
      <c r="BB68" s="694" t="e">
        <f>BB67+#REF!</f>
        <v>#REF!</v>
      </c>
      <c r="BC68" s="695"/>
      <c r="BD68" s="695"/>
      <c r="BE68" s="696"/>
      <c r="BG68" s="142"/>
      <c r="BH68" s="142"/>
      <c r="BI68" s="142"/>
    </row>
    <row r="69" spans="4:61" s="143" customFormat="1" ht="24" customHeight="1" thickBot="1">
      <c r="D69" s="698" t="s">
        <v>42</v>
      </c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U69" s="699"/>
      <c r="V69" s="699"/>
      <c r="W69" s="699"/>
      <c r="X69" s="699"/>
      <c r="Y69" s="699"/>
      <c r="Z69" s="699"/>
      <c r="AA69" s="699"/>
      <c r="AB69" s="699"/>
      <c r="AC69" s="699"/>
      <c r="AD69" s="699"/>
      <c r="AE69" s="699"/>
      <c r="AF69" s="699"/>
      <c r="AG69" s="699"/>
      <c r="AH69" s="699"/>
      <c r="AI69" s="699"/>
      <c r="AJ69" s="699"/>
      <c r="AK69" s="699"/>
      <c r="AL69" s="699"/>
      <c r="AM69" s="699"/>
      <c r="AN69" s="699"/>
      <c r="AO69" s="700"/>
      <c r="AP69" s="385">
        <f>AP68</f>
        <v>112</v>
      </c>
      <c r="AQ69" s="386"/>
      <c r="AR69" s="386"/>
      <c r="AS69" s="384"/>
      <c r="AT69" s="385">
        <f>AT68</f>
        <v>116</v>
      </c>
      <c r="AU69" s="386"/>
      <c r="AV69" s="386"/>
      <c r="AW69" s="384"/>
      <c r="AX69" s="385">
        <f>AX68</f>
        <v>0</v>
      </c>
      <c r="AY69" s="386"/>
      <c r="AZ69" s="386"/>
      <c r="BA69" s="384"/>
      <c r="BB69" s="385"/>
      <c r="BC69" s="386"/>
      <c r="BD69" s="386"/>
      <c r="BE69" s="384"/>
      <c r="BG69" s="140"/>
      <c r="BH69" s="140"/>
      <c r="BI69" s="140"/>
    </row>
    <row r="70" spans="4:61" s="130" customFormat="1" ht="25.5" customHeight="1" thickBot="1">
      <c r="D70" s="684" t="s">
        <v>43</v>
      </c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59"/>
      <c r="Y70" s="659"/>
      <c r="Z70" s="659"/>
      <c r="AA70" s="659"/>
      <c r="AB70" s="659"/>
      <c r="AC70" s="659"/>
      <c r="AD70" s="659"/>
      <c r="AE70" s="659"/>
      <c r="AF70" s="659"/>
      <c r="AG70" s="659"/>
      <c r="AH70" s="659"/>
      <c r="AI70" s="659"/>
      <c r="AJ70" s="659"/>
      <c r="AK70" s="659"/>
      <c r="AL70" s="659"/>
      <c r="AM70" s="659"/>
      <c r="AN70" s="659"/>
      <c r="AO70" s="685"/>
      <c r="AP70" s="385">
        <v>3</v>
      </c>
      <c r="AQ70" s="386"/>
      <c r="AR70" s="386"/>
      <c r="AS70" s="384"/>
      <c r="AT70" s="385">
        <v>3</v>
      </c>
      <c r="AU70" s="386"/>
      <c r="AV70" s="386"/>
      <c r="AW70" s="384"/>
      <c r="AX70" s="383"/>
      <c r="AY70" s="386"/>
      <c r="AZ70" s="386"/>
      <c r="BA70" s="570"/>
      <c r="BB70" s="385"/>
      <c r="BC70" s="386"/>
      <c r="BD70" s="386"/>
      <c r="BE70" s="384"/>
      <c r="BG70" s="144"/>
      <c r="BH70" s="144"/>
      <c r="BI70" s="144"/>
    </row>
    <row r="71" spans="3:61" s="130" customFormat="1" ht="24" customHeight="1" thickBot="1">
      <c r="C71" s="145"/>
      <c r="D71" s="684" t="s">
        <v>44</v>
      </c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  <c r="AI71" s="659"/>
      <c r="AJ71" s="659"/>
      <c r="AK71" s="659"/>
      <c r="AL71" s="659"/>
      <c r="AM71" s="659"/>
      <c r="AN71" s="659"/>
      <c r="AO71" s="685"/>
      <c r="AP71" s="385">
        <v>3</v>
      </c>
      <c r="AQ71" s="386"/>
      <c r="AR71" s="386"/>
      <c r="AS71" s="384"/>
      <c r="AT71" s="385">
        <v>5</v>
      </c>
      <c r="AU71" s="386"/>
      <c r="AV71" s="386"/>
      <c r="AW71" s="384"/>
      <c r="AX71" s="383">
        <v>1</v>
      </c>
      <c r="AY71" s="386"/>
      <c r="AZ71" s="386"/>
      <c r="BA71" s="570"/>
      <c r="BB71" s="385"/>
      <c r="BC71" s="386"/>
      <c r="BD71" s="386"/>
      <c r="BE71" s="384"/>
      <c r="BG71" s="144"/>
      <c r="BH71" s="144"/>
      <c r="BI71" s="144"/>
    </row>
    <row r="72" spans="3:61" s="130" customFormat="1" ht="22.5" customHeight="1" thickBot="1">
      <c r="C72" s="145"/>
      <c r="D72" s="356" t="s">
        <v>45</v>
      </c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8"/>
      <c r="AP72" s="385"/>
      <c r="AQ72" s="386"/>
      <c r="AR72" s="386"/>
      <c r="AS72" s="384"/>
      <c r="AT72" s="385"/>
      <c r="AU72" s="386"/>
      <c r="AV72" s="386"/>
      <c r="AW72" s="384"/>
      <c r="AX72" s="383"/>
      <c r="AY72" s="386"/>
      <c r="AZ72" s="386"/>
      <c r="BA72" s="570"/>
      <c r="BB72" s="385"/>
      <c r="BC72" s="386"/>
      <c r="BD72" s="386"/>
      <c r="BE72" s="384"/>
      <c r="BG72" s="144"/>
      <c r="BH72" s="144"/>
      <c r="BI72" s="144"/>
    </row>
    <row r="73" spans="3:61" s="147" customFormat="1" ht="25.5" customHeight="1" thickBot="1">
      <c r="C73" s="146"/>
      <c r="D73" s="356" t="s">
        <v>46</v>
      </c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8"/>
      <c r="AP73" s="385">
        <v>1</v>
      </c>
      <c r="AQ73" s="386"/>
      <c r="AR73" s="386"/>
      <c r="AS73" s="384"/>
      <c r="AT73" s="385">
        <v>1</v>
      </c>
      <c r="AU73" s="386"/>
      <c r="AV73" s="386"/>
      <c r="AW73" s="384"/>
      <c r="AX73" s="383"/>
      <c r="AY73" s="386"/>
      <c r="AZ73" s="386"/>
      <c r="BA73" s="570"/>
      <c r="BB73" s="385"/>
      <c r="BC73" s="386"/>
      <c r="BD73" s="386"/>
      <c r="BE73" s="384"/>
      <c r="BF73" s="144"/>
      <c r="BG73" s="144"/>
      <c r="BH73" s="144"/>
      <c r="BI73" s="144"/>
    </row>
    <row r="74" spans="4:61" s="97" customFormat="1" ht="24.75" customHeight="1" thickBot="1">
      <c r="D74" s="665" t="s">
        <v>207</v>
      </c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  <c r="AG74" s="666"/>
      <c r="AH74" s="666"/>
      <c r="AI74" s="666"/>
      <c r="AJ74" s="666"/>
      <c r="AK74" s="666"/>
      <c r="AL74" s="666"/>
      <c r="AM74" s="666"/>
      <c r="AN74" s="666"/>
      <c r="AO74" s="666"/>
      <c r="AP74" s="666"/>
      <c r="AQ74" s="666"/>
      <c r="AR74" s="666"/>
      <c r="AS74" s="666"/>
      <c r="AT74" s="666"/>
      <c r="AU74" s="666"/>
      <c r="AV74" s="666"/>
      <c r="AW74" s="666"/>
      <c r="AX74" s="666"/>
      <c r="AY74" s="666"/>
      <c r="AZ74" s="666"/>
      <c r="BA74" s="666"/>
      <c r="BB74" s="666"/>
      <c r="BC74" s="666"/>
      <c r="BD74" s="666"/>
      <c r="BE74" s="667"/>
      <c r="BF74" s="144"/>
      <c r="BG74" s="135"/>
      <c r="BH74" s="135"/>
      <c r="BI74" s="135"/>
    </row>
    <row r="75" spans="4:61" s="97" customFormat="1" ht="47.25" customHeight="1">
      <c r="D75" s="701" t="s">
        <v>168</v>
      </c>
      <c r="E75" s="702"/>
      <c r="F75" s="703"/>
      <c r="G75" s="704" t="s">
        <v>184</v>
      </c>
      <c r="H75" s="705" t="s">
        <v>184</v>
      </c>
      <c r="I75" s="705" t="s">
        <v>184</v>
      </c>
      <c r="J75" s="705" t="s">
        <v>184</v>
      </c>
      <c r="K75" s="705" t="s">
        <v>184</v>
      </c>
      <c r="L75" s="705" t="s">
        <v>184</v>
      </c>
      <c r="M75" s="705" t="s">
        <v>184</v>
      </c>
      <c r="N75" s="705" t="s">
        <v>184</v>
      </c>
      <c r="O75" s="705" t="s">
        <v>184</v>
      </c>
      <c r="P75" s="705" t="s">
        <v>184</v>
      </c>
      <c r="Q75" s="705" t="s">
        <v>184</v>
      </c>
      <c r="R75" s="705" t="s">
        <v>184</v>
      </c>
      <c r="S75" s="705" t="s">
        <v>184</v>
      </c>
      <c r="T75" s="706" t="s">
        <v>184</v>
      </c>
      <c r="U75" s="345"/>
      <c r="V75" s="345"/>
      <c r="W75" s="345">
        <v>1</v>
      </c>
      <c r="X75" s="345"/>
      <c r="Y75" s="345"/>
      <c r="Z75" s="345"/>
      <c r="AA75" s="345"/>
      <c r="AB75" s="345"/>
      <c r="AC75" s="345">
        <v>5</v>
      </c>
      <c r="AD75" s="345"/>
      <c r="AE75" s="345">
        <v>150</v>
      </c>
      <c r="AF75" s="345"/>
      <c r="AG75" s="345">
        <f>AI75+AK75+AM75</f>
        <v>18</v>
      </c>
      <c r="AH75" s="345"/>
      <c r="AI75" s="345">
        <v>10</v>
      </c>
      <c r="AJ75" s="345"/>
      <c r="AK75" s="345"/>
      <c r="AL75" s="345"/>
      <c r="AM75" s="51">
        <v>8</v>
      </c>
      <c r="AN75" s="345">
        <f>AE75-AG75</f>
        <v>132</v>
      </c>
      <c r="AO75" s="345"/>
      <c r="AP75" s="345">
        <v>18</v>
      </c>
      <c r="AQ75" s="345"/>
      <c r="AR75" s="345"/>
      <c r="AS75" s="345"/>
      <c r="AT75" s="678"/>
      <c r="AU75" s="678"/>
      <c r="AV75" s="678"/>
      <c r="AW75" s="678"/>
      <c r="AX75" s="678"/>
      <c r="AY75" s="678"/>
      <c r="AZ75" s="678"/>
      <c r="BA75" s="678"/>
      <c r="BB75" s="678"/>
      <c r="BC75" s="678"/>
      <c r="BD75" s="678"/>
      <c r="BE75" s="678"/>
      <c r="BF75" s="144"/>
      <c r="BG75" s="135"/>
      <c r="BH75" s="135"/>
      <c r="BI75" s="135"/>
    </row>
    <row r="76" spans="4:61" s="97" customFormat="1" ht="72" customHeight="1">
      <c r="D76" s="346" t="s">
        <v>169</v>
      </c>
      <c r="E76" s="347"/>
      <c r="F76" s="348"/>
      <c r="G76" s="686" t="s">
        <v>192</v>
      </c>
      <c r="H76" s="687" t="s">
        <v>185</v>
      </c>
      <c r="I76" s="687" t="s">
        <v>185</v>
      </c>
      <c r="J76" s="687" t="s">
        <v>185</v>
      </c>
      <c r="K76" s="687" t="s">
        <v>185</v>
      </c>
      <c r="L76" s="687" t="s">
        <v>185</v>
      </c>
      <c r="M76" s="687" t="s">
        <v>185</v>
      </c>
      <c r="N76" s="687" t="s">
        <v>185</v>
      </c>
      <c r="O76" s="687" t="s">
        <v>185</v>
      </c>
      <c r="P76" s="687" t="s">
        <v>185</v>
      </c>
      <c r="Q76" s="687" t="s">
        <v>185</v>
      </c>
      <c r="R76" s="687" t="s">
        <v>185</v>
      </c>
      <c r="S76" s="687" t="s">
        <v>185</v>
      </c>
      <c r="T76" s="688" t="s">
        <v>185</v>
      </c>
      <c r="U76" s="352">
        <v>1</v>
      </c>
      <c r="V76" s="352"/>
      <c r="W76" s="352"/>
      <c r="X76" s="352"/>
      <c r="Y76" s="352"/>
      <c r="Z76" s="352"/>
      <c r="AA76" s="352">
        <v>1</v>
      </c>
      <c r="AB76" s="352"/>
      <c r="AC76" s="352">
        <v>5</v>
      </c>
      <c r="AD76" s="352"/>
      <c r="AE76" s="352">
        <v>150</v>
      </c>
      <c r="AF76" s="352"/>
      <c r="AG76" s="352">
        <f aca="true" t="shared" si="4" ref="AG76:AG82">AI76+AK76+AM76</f>
        <v>18</v>
      </c>
      <c r="AH76" s="352"/>
      <c r="AI76" s="352">
        <v>10</v>
      </c>
      <c r="AJ76" s="352"/>
      <c r="AK76" s="352"/>
      <c r="AL76" s="352"/>
      <c r="AM76" s="50">
        <v>8</v>
      </c>
      <c r="AN76" s="352">
        <f aca="true" t="shared" si="5" ref="AN76:AN82">AE76-AG76</f>
        <v>132</v>
      </c>
      <c r="AO76" s="352"/>
      <c r="AP76" s="674">
        <v>18</v>
      </c>
      <c r="AQ76" s="674"/>
      <c r="AR76" s="674"/>
      <c r="AS76" s="674"/>
      <c r="AT76" s="675"/>
      <c r="AU76" s="675"/>
      <c r="AV76" s="675"/>
      <c r="AW76" s="675"/>
      <c r="AX76" s="675"/>
      <c r="AY76" s="675"/>
      <c r="AZ76" s="675"/>
      <c r="BA76" s="675"/>
      <c r="BB76" s="675"/>
      <c r="BC76" s="675"/>
      <c r="BD76" s="675"/>
      <c r="BE76" s="675"/>
      <c r="BF76" s="144"/>
      <c r="BG76" s="135"/>
      <c r="BH76" s="135"/>
      <c r="BI76" s="135"/>
    </row>
    <row r="77" spans="4:61" s="97" customFormat="1" ht="23.25">
      <c r="D77" s="346" t="s">
        <v>170</v>
      </c>
      <c r="E77" s="347"/>
      <c r="F77" s="348"/>
      <c r="G77" s="686" t="s">
        <v>186</v>
      </c>
      <c r="H77" s="687" t="s">
        <v>186</v>
      </c>
      <c r="I77" s="687" t="s">
        <v>186</v>
      </c>
      <c r="J77" s="687" t="s">
        <v>186</v>
      </c>
      <c r="K77" s="687" t="s">
        <v>186</v>
      </c>
      <c r="L77" s="687" t="s">
        <v>186</v>
      </c>
      <c r="M77" s="687" t="s">
        <v>186</v>
      </c>
      <c r="N77" s="687" t="s">
        <v>186</v>
      </c>
      <c r="O77" s="687" t="s">
        <v>186</v>
      </c>
      <c r="P77" s="687" t="s">
        <v>186</v>
      </c>
      <c r="Q77" s="687" t="s">
        <v>186</v>
      </c>
      <c r="R77" s="687" t="s">
        <v>186</v>
      </c>
      <c r="S77" s="687" t="s">
        <v>186</v>
      </c>
      <c r="T77" s="688" t="s">
        <v>186</v>
      </c>
      <c r="U77" s="352"/>
      <c r="V77" s="352"/>
      <c r="W77" s="352">
        <v>1</v>
      </c>
      <c r="X77" s="352"/>
      <c r="Y77" s="352"/>
      <c r="Z77" s="352"/>
      <c r="AA77" s="352"/>
      <c r="AB77" s="352"/>
      <c r="AC77" s="352">
        <v>4</v>
      </c>
      <c r="AD77" s="352"/>
      <c r="AE77" s="352">
        <v>120</v>
      </c>
      <c r="AF77" s="352"/>
      <c r="AG77" s="352">
        <f t="shared" si="4"/>
        <v>14</v>
      </c>
      <c r="AH77" s="352"/>
      <c r="AI77" s="352">
        <v>8</v>
      </c>
      <c r="AJ77" s="352"/>
      <c r="AK77" s="352"/>
      <c r="AL77" s="352"/>
      <c r="AM77" s="50">
        <v>6</v>
      </c>
      <c r="AN77" s="352">
        <f t="shared" si="5"/>
        <v>106</v>
      </c>
      <c r="AO77" s="352"/>
      <c r="AP77" s="674">
        <v>14</v>
      </c>
      <c r="AQ77" s="674"/>
      <c r="AR77" s="674"/>
      <c r="AS77" s="674"/>
      <c r="AT77" s="674"/>
      <c r="AU77" s="674"/>
      <c r="AV77" s="674"/>
      <c r="AW77" s="674"/>
      <c r="AX77" s="674"/>
      <c r="AY77" s="674"/>
      <c r="AZ77" s="674"/>
      <c r="BA77" s="674"/>
      <c r="BB77" s="674"/>
      <c r="BC77" s="674"/>
      <c r="BD77" s="674"/>
      <c r="BE77" s="674"/>
      <c r="BF77" s="144"/>
      <c r="BG77" s="135"/>
      <c r="BH77" s="135"/>
      <c r="BI77" s="135"/>
    </row>
    <row r="78" spans="4:61" s="97" customFormat="1" ht="47.25" customHeight="1">
      <c r="D78" s="346" t="s">
        <v>171</v>
      </c>
      <c r="E78" s="347"/>
      <c r="F78" s="348"/>
      <c r="G78" s="686" t="s">
        <v>136</v>
      </c>
      <c r="H78" s="687" t="s">
        <v>136</v>
      </c>
      <c r="I78" s="687" t="s">
        <v>136</v>
      </c>
      <c r="J78" s="687" t="s">
        <v>136</v>
      </c>
      <c r="K78" s="687" t="s">
        <v>136</v>
      </c>
      <c r="L78" s="687" t="s">
        <v>136</v>
      </c>
      <c r="M78" s="687" t="s">
        <v>136</v>
      </c>
      <c r="N78" s="687" t="s">
        <v>136</v>
      </c>
      <c r="O78" s="687" t="s">
        <v>136</v>
      </c>
      <c r="P78" s="687" t="s">
        <v>136</v>
      </c>
      <c r="Q78" s="687" t="s">
        <v>136</v>
      </c>
      <c r="R78" s="687" t="s">
        <v>136</v>
      </c>
      <c r="S78" s="687" t="s">
        <v>136</v>
      </c>
      <c r="T78" s="688" t="s">
        <v>136</v>
      </c>
      <c r="U78" s="352">
        <v>1</v>
      </c>
      <c r="V78" s="352"/>
      <c r="W78" s="352"/>
      <c r="X78" s="352"/>
      <c r="Y78" s="352"/>
      <c r="Z78" s="352"/>
      <c r="AA78" s="352"/>
      <c r="AB78" s="352"/>
      <c r="AC78" s="352">
        <v>3.5</v>
      </c>
      <c r="AD78" s="352"/>
      <c r="AE78" s="352">
        <v>105</v>
      </c>
      <c r="AF78" s="352"/>
      <c r="AG78" s="352">
        <f t="shared" si="4"/>
        <v>12</v>
      </c>
      <c r="AH78" s="352"/>
      <c r="AI78" s="352">
        <v>6</v>
      </c>
      <c r="AJ78" s="352"/>
      <c r="AK78" s="352">
        <v>6</v>
      </c>
      <c r="AL78" s="352"/>
      <c r="AM78" s="50"/>
      <c r="AN78" s="352">
        <f t="shared" si="5"/>
        <v>93</v>
      </c>
      <c r="AO78" s="352"/>
      <c r="AP78" s="674">
        <v>12</v>
      </c>
      <c r="AQ78" s="674"/>
      <c r="AR78" s="674"/>
      <c r="AS78" s="674"/>
      <c r="AT78" s="674"/>
      <c r="AU78" s="674"/>
      <c r="AV78" s="674"/>
      <c r="AW78" s="674"/>
      <c r="AX78" s="674"/>
      <c r="AY78" s="674"/>
      <c r="AZ78" s="674"/>
      <c r="BA78" s="674"/>
      <c r="BB78" s="674"/>
      <c r="BC78" s="674"/>
      <c r="BD78" s="674"/>
      <c r="BE78" s="674"/>
      <c r="BF78" s="144"/>
      <c r="BG78" s="135"/>
      <c r="BH78" s="135"/>
      <c r="BI78" s="135"/>
    </row>
    <row r="79" spans="4:61" s="97" customFormat="1" ht="47.25" customHeight="1">
      <c r="D79" s="346" t="s">
        <v>172</v>
      </c>
      <c r="E79" s="347"/>
      <c r="F79" s="348"/>
      <c r="G79" s="349" t="s">
        <v>187</v>
      </c>
      <c r="H79" s="350" t="s">
        <v>187</v>
      </c>
      <c r="I79" s="350" t="s">
        <v>187</v>
      </c>
      <c r="J79" s="350" t="s">
        <v>187</v>
      </c>
      <c r="K79" s="350" t="s">
        <v>187</v>
      </c>
      <c r="L79" s="350" t="s">
        <v>187</v>
      </c>
      <c r="M79" s="350" t="s">
        <v>187</v>
      </c>
      <c r="N79" s="350" t="s">
        <v>187</v>
      </c>
      <c r="O79" s="350" t="s">
        <v>187</v>
      </c>
      <c r="P79" s="350" t="s">
        <v>187</v>
      </c>
      <c r="Q79" s="350" t="s">
        <v>187</v>
      </c>
      <c r="R79" s="350" t="s">
        <v>187</v>
      </c>
      <c r="S79" s="350" t="s">
        <v>187</v>
      </c>
      <c r="T79" s="351" t="s">
        <v>187</v>
      </c>
      <c r="U79" s="352">
        <v>2</v>
      </c>
      <c r="V79" s="352"/>
      <c r="W79" s="352"/>
      <c r="X79" s="352"/>
      <c r="Y79" s="352"/>
      <c r="Z79" s="352"/>
      <c r="AA79" s="352">
        <v>2</v>
      </c>
      <c r="AB79" s="352"/>
      <c r="AC79" s="352">
        <v>8</v>
      </c>
      <c r="AD79" s="352"/>
      <c r="AE79" s="352">
        <v>240</v>
      </c>
      <c r="AF79" s="352"/>
      <c r="AG79" s="352">
        <f t="shared" si="4"/>
        <v>20</v>
      </c>
      <c r="AH79" s="352"/>
      <c r="AI79" s="352">
        <v>10</v>
      </c>
      <c r="AJ79" s="352"/>
      <c r="AK79" s="352"/>
      <c r="AL79" s="352"/>
      <c r="AM79" s="50">
        <v>10</v>
      </c>
      <c r="AN79" s="352">
        <f t="shared" si="5"/>
        <v>220</v>
      </c>
      <c r="AO79" s="352"/>
      <c r="AP79" s="674"/>
      <c r="AQ79" s="674"/>
      <c r="AR79" s="674"/>
      <c r="AS79" s="674"/>
      <c r="AT79" s="674">
        <v>20</v>
      </c>
      <c r="AU79" s="674"/>
      <c r="AV79" s="674"/>
      <c r="AW79" s="674"/>
      <c r="AX79" s="674"/>
      <c r="AY79" s="674"/>
      <c r="AZ79" s="674"/>
      <c r="BA79" s="674"/>
      <c r="BB79" s="674"/>
      <c r="BC79" s="674"/>
      <c r="BD79" s="674"/>
      <c r="BE79" s="674"/>
      <c r="BF79" s="144"/>
      <c r="BG79" s="135"/>
      <c r="BH79" s="135"/>
      <c r="BI79" s="135"/>
    </row>
    <row r="80" spans="4:61" s="97" customFormat="1" ht="23.25">
      <c r="D80" s="346" t="s">
        <v>209</v>
      </c>
      <c r="E80" s="347"/>
      <c r="F80" s="348"/>
      <c r="G80" s="349" t="s">
        <v>188</v>
      </c>
      <c r="H80" s="350" t="s">
        <v>188</v>
      </c>
      <c r="I80" s="350" t="s">
        <v>188</v>
      </c>
      <c r="J80" s="350" t="s">
        <v>188</v>
      </c>
      <c r="K80" s="350" t="s">
        <v>188</v>
      </c>
      <c r="L80" s="350" t="s">
        <v>188</v>
      </c>
      <c r="M80" s="350" t="s">
        <v>188</v>
      </c>
      <c r="N80" s="350" t="s">
        <v>188</v>
      </c>
      <c r="O80" s="350" t="s">
        <v>188</v>
      </c>
      <c r="P80" s="350" t="s">
        <v>188</v>
      </c>
      <c r="Q80" s="350" t="s">
        <v>188</v>
      </c>
      <c r="R80" s="350" t="s">
        <v>188</v>
      </c>
      <c r="S80" s="350" t="s">
        <v>188</v>
      </c>
      <c r="T80" s="351" t="s">
        <v>188</v>
      </c>
      <c r="U80" s="352">
        <v>2</v>
      </c>
      <c r="V80" s="352"/>
      <c r="W80" s="352"/>
      <c r="X80" s="352"/>
      <c r="Y80" s="352"/>
      <c r="Z80" s="352"/>
      <c r="AA80" s="352"/>
      <c r="AB80" s="352"/>
      <c r="AC80" s="352">
        <v>3</v>
      </c>
      <c r="AD80" s="352"/>
      <c r="AE80" s="352">
        <v>90</v>
      </c>
      <c r="AF80" s="352"/>
      <c r="AG80" s="352">
        <f t="shared" si="4"/>
        <v>12</v>
      </c>
      <c r="AH80" s="352"/>
      <c r="AI80" s="352">
        <v>6</v>
      </c>
      <c r="AJ80" s="352"/>
      <c r="AK80" s="352"/>
      <c r="AL80" s="352"/>
      <c r="AM80" s="50">
        <v>6</v>
      </c>
      <c r="AN80" s="352">
        <f t="shared" si="5"/>
        <v>78</v>
      </c>
      <c r="AO80" s="352"/>
      <c r="AP80" s="674"/>
      <c r="AQ80" s="674"/>
      <c r="AR80" s="674"/>
      <c r="AS80" s="674"/>
      <c r="AT80" s="674">
        <v>12</v>
      </c>
      <c r="AU80" s="674"/>
      <c r="AV80" s="674"/>
      <c r="AW80" s="674"/>
      <c r="AX80" s="674"/>
      <c r="AY80" s="674"/>
      <c r="AZ80" s="674"/>
      <c r="BA80" s="674"/>
      <c r="BB80" s="674"/>
      <c r="BC80" s="674"/>
      <c r="BD80" s="674"/>
      <c r="BE80" s="674"/>
      <c r="BF80" s="144"/>
      <c r="BG80" s="135"/>
      <c r="BH80" s="135"/>
      <c r="BI80" s="135"/>
    </row>
    <row r="81" spans="4:61" s="97" customFormat="1" ht="23.25">
      <c r="D81" s="346" t="s">
        <v>208</v>
      </c>
      <c r="E81" s="347"/>
      <c r="F81" s="348"/>
      <c r="G81" s="349" t="s">
        <v>189</v>
      </c>
      <c r="H81" s="350" t="s">
        <v>189</v>
      </c>
      <c r="I81" s="350" t="s">
        <v>189</v>
      </c>
      <c r="J81" s="350" t="s">
        <v>189</v>
      </c>
      <c r="K81" s="350" t="s">
        <v>189</v>
      </c>
      <c r="L81" s="350" t="s">
        <v>189</v>
      </c>
      <c r="M81" s="350" t="s">
        <v>189</v>
      </c>
      <c r="N81" s="350" t="s">
        <v>189</v>
      </c>
      <c r="O81" s="350" t="s">
        <v>189</v>
      </c>
      <c r="P81" s="350" t="s">
        <v>189</v>
      </c>
      <c r="Q81" s="350" t="s">
        <v>189</v>
      </c>
      <c r="R81" s="350" t="s">
        <v>189</v>
      </c>
      <c r="S81" s="350" t="s">
        <v>189</v>
      </c>
      <c r="T81" s="351" t="s">
        <v>189</v>
      </c>
      <c r="U81" s="352"/>
      <c r="V81" s="352"/>
      <c r="W81" s="352">
        <v>2</v>
      </c>
      <c r="X81" s="352"/>
      <c r="Y81" s="352"/>
      <c r="Z81" s="352"/>
      <c r="AA81" s="352"/>
      <c r="AB81" s="352"/>
      <c r="AC81" s="352">
        <v>3</v>
      </c>
      <c r="AD81" s="352"/>
      <c r="AE81" s="352">
        <v>90</v>
      </c>
      <c r="AF81" s="352"/>
      <c r="AG81" s="352">
        <f t="shared" si="4"/>
        <v>12</v>
      </c>
      <c r="AH81" s="352"/>
      <c r="AI81" s="352">
        <v>6</v>
      </c>
      <c r="AJ81" s="352"/>
      <c r="AK81" s="352"/>
      <c r="AL81" s="352"/>
      <c r="AM81" s="50">
        <v>6</v>
      </c>
      <c r="AN81" s="352">
        <f t="shared" si="5"/>
        <v>78</v>
      </c>
      <c r="AO81" s="352"/>
      <c r="AP81" s="674"/>
      <c r="AQ81" s="674"/>
      <c r="AR81" s="674"/>
      <c r="AS81" s="674"/>
      <c r="AT81" s="674">
        <v>12</v>
      </c>
      <c r="AU81" s="674"/>
      <c r="AV81" s="674"/>
      <c r="AW81" s="674"/>
      <c r="AX81" s="674"/>
      <c r="AY81" s="674"/>
      <c r="AZ81" s="674"/>
      <c r="BA81" s="674"/>
      <c r="BB81" s="674"/>
      <c r="BC81" s="674"/>
      <c r="BD81" s="674"/>
      <c r="BE81" s="674"/>
      <c r="BF81" s="144"/>
      <c r="BG81" s="135"/>
      <c r="BH81" s="135"/>
      <c r="BI81" s="135"/>
    </row>
    <row r="82" spans="4:61" s="97" customFormat="1" ht="49.5" customHeight="1">
      <c r="D82" s="346" t="s">
        <v>210</v>
      </c>
      <c r="E82" s="347"/>
      <c r="F82" s="348"/>
      <c r="G82" s="349" t="s">
        <v>190</v>
      </c>
      <c r="H82" s="350" t="s">
        <v>190</v>
      </c>
      <c r="I82" s="350" t="s">
        <v>190</v>
      </c>
      <c r="J82" s="350" t="s">
        <v>190</v>
      </c>
      <c r="K82" s="350" t="s">
        <v>190</v>
      </c>
      <c r="L82" s="350" t="s">
        <v>190</v>
      </c>
      <c r="M82" s="350" t="s">
        <v>190</v>
      </c>
      <c r="N82" s="350" t="s">
        <v>190</v>
      </c>
      <c r="O82" s="350" t="s">
        <v>190</v>
      </c>
      <c r="P82" s="350" t="s">
        <v>190</v>
      </c>
      <c r="Q82" s="350" t="s">
        <v>190</v>
      </c>
      <c r="R82" s="350" t="s">
        <v>190</v>
      </c>
      <c r="S82" s="350" t="s">
        <v>190</v>
      </c>
      <c r="T82" s="351" t="s">
        <v>190</v>
      </c>
      <c r="U82" s="352">
        <v>2</v>
      </c>
      <c r="V82" s="352"/>
      <c r="W82" s="352"/>
      <c r="X82" s="352"/>
      <c r="Y82" s="352"/>
      <c r="Z82" s="352"/>
      <c r="AA82" s="352"/>
      <c r="AB82" s="352"/>
      <c r="AC82" s="352">
        <v>2.5</v>
      </c>
      <c r="AD82" s="352"/>
      <c r="AE82" s="352">
        <v>75</v>
      </c>
      <c r="AF82" s="352"/>
      <c r="AG82" s="352">
        <f t="shared" si="4"/>
        <v>10</v>
      </c>
      <c r="AH82" s="352"/>
      <c r="AI82" s="352">
        <v>6</v>
      </c>
      <c r="AJ82" s="352"/>
      <c r="AK82" s="352"/>
      <c r="AL82" s="352"/>
      <c r="AM82" s="50">
        <v>4</v>
      </c>
      <c r="AN82" s="352">
        <f t="shared" si="5"/>
        <v>65</v>
      </c>
      <c r="AO82" s="352"/>
      <c r="AP82" s="674"/>
      <c r="AQ82" s="674"/>
      <c r="AR82" s="674"/>
      <c r="AS82" s="674"/>
      <c r="AT82" s="674">
        <v>10</v>
      </c>
      <c r="AU82" s="674"/>
      <c r="AV82" s="674"/>
      <c r="AW82" s="674"/>
      <c r="AX82" s="674"/>
      <c r="AY82" s="674"/>
      <c r="AZ82" s="674"/>
      <c r="BA82" s="674"/>
      <c r="BB82" s="674"/>
      <c r="BC82" s="674"/>
      <c r="BD82" s="674"/>
      <c r="BE82" s="674"/>
      <c r="BF82" s="144"/>
      <c r="BG82" s="135"/>
      <c r="BH82" s="135"/>
      <c r="BI82" s="135"/>
    </row>
    <row r="83" spans="4:61" s="97" customFormat="1" ht="24.75" customHeight="1" thickBot="1">
      <c r="D83" s="395" t="s">
        <v>110</v>
      </c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7"/>
      <c r="U83" s="381">
        <v>5</v>
      </c>
      <c r="V83" s="382"/>
      <c r="W83" s="380">
        <v>3</v>
      </c>
      <c r="X83" s="382"/>
      <c r="Y83" s="380">
        <v>0</v>
      </c>
      <c r="Z83" s="382"/>
      <c r="AA83" s="380">
        <v>2</v>
      </c>
      <c r="AB83" s="382"/>
      <c r="AC83" s="380">
        <f>SUM(AC75:AD82)</f>
        <v>34</v>
      </c>
      <c r="AD83" s="382"/>
      <c r="AE83" s="380">
        <f>SUM(AE75:AF82)</f>
        <v>1020</v>
      </c>
      <c r="AF83" s="382"/>
      <c r="AG83" s="380">
        <f>SUM(AG75:AH82)</f>
        <v>116</v>
      </c>
      <c r="AH83" s="382"/>
      <c r="AI83" s="380">
        <f>SUM(AI75:AJ82)</f>
        <v>62</v>
      </c>
      <c r="AJ83" s="382"/>
      <c r="AK83" s="380">
        <f>SUM(AK75:AL82)</f>
        <v>6</v>
      </c>
      <c r="AL83" s="382"/>
      <c r="AM83" s="139">
        <f>SUM(AM75:AM82)</f>
        <v>48</v>
      </c>
      <c r="AN83" s="381">
        <f>SUM(AN75:AO82)</f>
        <v>904</v>
      </c>
      <c r="AO83" s="382"/>
      <c r="AP83" s="380">
        <f>SUM(AP75:AS82)</f>
        <v>62</v>
      </c>
      <c r="AQ83" s="381"/>
      <c r="AR83" s="381"/>
      <c r="AS83" s="382"/>
      <c r="AT83" s="380">
        <f>SUM(AT75:AW82)</f>
        <v>54</v>
      </c>
      <c r="AU83" s="381"/>
      <c r="AV83" s="381"/>
      <c r="AW83" s="382"/>
      <c r="AX83" s="380">
        <f>SUM(AX75:BA82)</f>
        <v>0</v>
      </c>
      <c r="AY83" s="381"/>
      <c r="AZ83" s="381"/>
      <c r="BA83" s="382"/>
      <c r="BB83" s="380">
        <f>SUM(BB75:BE82)</f>
        <v>0</v>
      </c>
      <c r="BC83" s="381"/>
      <c r="BD83" s="381"/>
      <c r="BE83" s="382"/>
      <c r="BF83" s="144"/>
      <c r="BG83" s="135"/>
      <c r="BH83" s="135"/>
      <c r="BI83" s="135"/>
    </row>
    <row r="84" spans="4:61" s="97" customFormat="1" ht="24.75" customHeight="1" thickBot="1">
      <c r="D84" s="682" t="s">
        <v>98</v>
      </c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  <c r="P84" s="689"/>
      <c r="Q84" s="689"/>
      <c r="R84" s="689"/>
      <c r="S84" s="689"/>
      <c r="T84" s="689"/>
      <c r="U84" s="682">
        <f>U57+U83</f>
        <v>6</v>
      </c>
      <c r="V84" s="683"/>
      <c r="W84" s="682">
        <f>W57+W83</f>
        <v>4</v>
      </c>
      <c r="X84" s="683"/>
      <c r="Y84" s="682">
        <f>Y57+Y83</f>
        <v>0</v>
      </c>
      <c r="Z84" s="683"/>
      <c r="AA84" s="682">
        <f>AA57+AA83</f>
        <v>2</v>
      </c>
      <c r="AB84" s="683"/>
      <c r="AC84" s="682">
        <f>AC57+AC83</f>
        <v>45</v>
      </c>
      <c r="AD84" s="683"/>
      <c r="AE84" s="682">
        <f>AE57+AE83</f>
        <v>1350</v>
      </c>
      <c r="AF84" s="683"/>
      <c r="AG84" s="682">
        <f>AG57+AG83</f>
        <v>164</v>
      </c>
      <c r="AH84" s="683"/>
      <c r="AI84" s="682">
        <f>AI57+AI83</f>
        <v>86</v>
      </c>
      <c r="AJ84" s="683"/>
      <c r="AK84" s="682">
        <f>AK57+AK83</f>
        <v>6</v>
      </c>
      <c r="AL84" s="683"/>
      <c r="AM84" s="133">
        <f>AM83+AM57</f>
        <v>72</v>
      </c>
      <c r="AN84" s="682">
        <f>AN57+AN83</f>
        <v>1186</v>
      </c>
      <c r="AO84" s="683"/>
      <c r="AP84" s="385">
        <f>SUM(AP57+AP83)</f>
        <v>86</v>
      </c>
      <c r="AQ84" s="386"/>
      <c r="AR84" s="386"/>
      <c r="AS84" s="384"/>
      <c r="AT84" s="385">
        <f>SUM(AT57+AT83)</f>
        <v>78</v>
      </c>
      <c r="AU84" s="386"/>
      <c r="AV84" s="386"/>
      <c r="AW84" s="384"/>
      <c r="AX84" s="385">
        <f>SUM(AX57+AX83)</f>
        <v>0</v>
      </c>
      <c r="AY84" s="386"/>
      <c r="AZ84" s="386"/>
      <c r="BA84" s="384"/>
      <c r="BB84" s="385">
        <f>SUM(BB57+BB83)</f>
        <v>0</v>
      </c>
      <c r="BC84" s="386"/>
      <c r="BD84" s="386"/>
      <c r="BE84" s="384"/>
      <c r="BG84" s="135"/>
      <c r="BH84" s="135"/>
      <c r="BI84" s="135"/>
    </row>
    <row r="85" spans="4:61" s="141" customFormat="1" ht="25.5" customHeight="1" thickBot="1">
      <c r="D85" s="690" t="s">
        <v>41</v>
      </c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2"/>
      <c r="U85" s="380">
        <f>U53+U84</f>
        <v>6</v>
      </c>
      <c r="V85" s="382"/>
      <c r="W85" s="380">
        <f>W53+W84</f>
        <v>11</v>
      </c>
      <c r="X85" s="382"/>
      <c r="Y85" s="380">
        <f>Y53+Y84</f>
        <v>0</v>
      </c>
      <c r="Z85" s="382"/>
      <c r="AA85" s="380">
        <f>AA53+AA84</f>
        <v>2</v>
      </c>
      <c r="AB85" s="382"/>
      <c r="AC85" s="380">
        <f>AC53+AC84</f>
        <v>90</v>
      </c>
      <c r="AD85" s="382"/>
      <c r="AE85" s="380">
        <f>AE53+AE84</f>
        <v>2700</v>
      </c>
      <c r="AF85" s="382"/>
      <c r="AG85" s="380">
        <f>AG53+AG84</f>
        <v>220</v>
      </c>
      <c r="AH85" s="382"/>
      <c r="AI85" s="380">
        <f>AI53+AI84</f>
        <v>104</v>
      </c>
      <c r="AJ85" s="382"/>
      <c r="AK85" s="380">
        <f>AK53+AK84</f>
        <v>44</v>
      </c>
      <c r="AL85" s="382"/>
      <c r="AM85" s="133">
        <f>AM84+AM53</f>
        <v>72</v>
      </c>
      <c r="AN85" s="379">
        <f>AN84+AN53</f>
        <v>2480</v>
      </c>
      <c r="AO85" s="365"/>
      <c r="AP85" s="694">
        <f>AP84+AP53</f>
        <v>110</v>
      </c>
      <c r="AQ85" s="695"/>
      <c r="AR85" s="695"/>
      <c r="AS85" s="696"/>
      <c r="AT85" s="694">
        <f>AT84+AT53</f>
        <v>110</v>
      </c>
      <c r="AU85" s="695"/>
      <c r="AV85" s="695"/>
      <c r="AW85" s="696"/>
      <c r="AX85" s="694">
        <f>AX84+AX53</f>
        <v>0</v>
      </c>
      <c r="AY85" s="695"/>
      <c r="AZ85" s="695"/>
      <c r="BA85" s="696"/>
      <c r="BB85" s="694">
        <f>BB84+BB53</f>
        <v>0</v>
      </c>
      <c r="BC85" s="695"/>
      <c r="BD85" s="695"/>
      <c r="BE85" s="696"/>
      <c r="BG85" s="142"/>
      <c r="BH85" s="142"/>
      <c r="BI85" s="142"/>
    </row>
    <row r="86" spans="4:61" s="143" customFormat="1" ht="24" customHeight="1" thickBot="1">
      <c r="D86" s="698" t="s">
        <v>217</v>
      </c>
      <c r="E86" s="699"/>
      <c r="F86" s="699"/>
      <c r="G86" s="699"/>
      <c r="H86" s="699"/>
      <c r="I86" s="699"/>
      <c r="J86" s="699"/>
      <c r="K86" s="699"/>
      <c r="L86" s="699"/>
      <c r="M86" s="699"/>
      <c r="N86" s="699"/>
      <c r="O86" s="699"/>
      <c r="P86" s="699"/>
      <c r="Q86" s="699"/>
      <c r="R86" s="699"/>
      <c r="S86" s="699"/>
      <c r="T86" s="699"/>
      <c r="U86" s="699"/>
      <c r="V86" s="699"/>
      <c r="W86" s="699"/>
      <c r="X86" s="699"/>
      <c r="Y86" s="699"/>
      <c r="Z86" s="699"/>
      <c r="AA86" s="699"/>
      <c r="AB86" s="699"/>
      <c r="AC86" s="699"/>
      <c r="AD86" s="699"/>
      <c r="AE86" s="699"/>
      <c r="AF86" s="699"/>
      <c r="AG86" s="699"/>
      <c r="AH86" s="699"/>
      <c r="AI86" s="699"/>
      <c r="AJ86" s="699"/>
      <c r="AK86" s="699"/>
      <c r="AL86" s="699"/>
      <c r="AM86" s="699"/>
      <c r="AN86" s="699"/>
      <c r="AO86" s="700"/>
      <c r="AP86" s="385">
        <f>AP85</f>
        <v>110</v>
      </c>
      <c r="AQ86" s="386"/>
      <c r="AR86" s="386"/>
      <c r="AS86" s="384"/>
      <c r="AT86" s="385">
        <f>AT85</f>
        <v>110</v>
      </c>
      <c r="AU86" s="386"/>
      <c r="AV86" s="386"/>
      <c r="AW86" s="384"/>
      <c r="AX86" s="385">
        <f>AX85</f>
        <v>0</v>
      </c>
      <c r="AY86" s="386"/>
      <c r="AZ86" s="386"/>
      <c r="BA86" s="384"/>
      <c r="BB86" s="385">
        <v>0</v>
      </c>
      <c r="BC86" s="386"/>
      <c r="BD86" s="386"/>
      <c r="BE86" s="384"/>
      <c r="BG86" s="140"/>
      <c r="BH86" s="140"/>
      <c r="BI86" s="140"/>
    </row>
    <row r="87" spans="4:61" s="130" customFormat="1" ht="25.5" customHeight="1" thickBot="1">
      <c r="D87" s="684" t="s">
        <v>43</v>
      </c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59"/>
      <c r="X87" s="659"/>
      <c r="Y87" s="659"/>
      <c r="Z87" s="659"/>
      <c r="AA87" s="659"/>
      <c r="AB87" s="659"/>
      <c r="AC87" s="659"/>
      <c r="AD87" s="659"/>
      <c r="AE87" s="659"/>
      <c r="AF87" s="659"/>
      <c r="AG87" s="659"/>
      <c r="AH87" s="659"/>
      <c r="AI87" s="659"/>
      <c r="AJ87" s="659"/>
      <c r="AK87" s="659"/>
      <c r="AL87" s="659"/>
      <c r="AM87" s="659"/>
      <c r="AN87" s="659"/>
      <c r="AO87" s="685"/>
      <c r="AP87" s="385">
        <v>3</v>
      </c>
      <c r="AQ87" s="386"/>
      <c r="AR87" s="386"/>
      <c r="AS87" s="384"/>
      <c r="AT87" s="385">
        <v>3</v>
      </c>
      <c r="AU87" s="386"/>
      <c r="AV87" s="386"/>
      <c r="AW87" s="384"/>
      <c r="AX87" s="383"/>
      <c r="AY87" s="386"/>
      <c r="AZ87" s="386"/>
      <c r="BA87" s="570"/>
      <c r="BB87" s="385"/>
      <c r="BC87" s="386"/>
      <c r="BD87" s="386"/>
      <c r="BE87" s="384"/>
      <c r="BG87" s="144"/>
      <c r="BH87" s="144"/>
      <c r="BI87" s="144"/>
    </row>
    <row r="88" spans="3:61" s="130" customFormat="1" ht="24" customHeight="1" thickBot="1">
      <c r="C88" s="145"/>
      <c r="D88" s="684" t="s">
        <v>44</v>
      </c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9"/>
      <c r="Q88" s="659"/>
      <c r="R88" s="659"/>
      <c r="S88" s="659"/>
      <c r="T88" s="659"/>
      <c r="U88" s="659"/>
      <c r="V88" s="659"/>
      <c r="W88" s="659"/>
      <c r="X88" s="659"/>
      <c r="Y88" s="659"/>
      <c r="Z88" s="659"/>
      <c r="AA88" s="659"/>
      <c r="AB88" s="659"/>
      <c r="AC88" s="659"/>
      <c r="AD88" s="659"/>
      <c r="AE88" s="659"/>
      <c r="AF88" s="659"/>
      <c r="AG88" s="659"/>
      <c r="AH88" s="659"/>
      <c r="AI88" s="659"/>
      <c r="AJ88" s="659"/>
      <c r="AK88" s="659"/>
      <c r="AL88" s="659"/>
      <c r="AM88" s="659"/>
      <c r="AN88" s="659"/>
      <c r="AO88" s="685"/>
      <c r="AP88" s="385">
        <v>4</v>
      </c>
      <c r="AQ88" s="386"/>
      <c r="AR88" s="386"/>
      <c r="AS88" s="384"/>
      <c r="AT88" s="385">
        <v>6</v>
      </c>
      <c r="AU88" s="386"/>
      <c r="AV88" s="386"/>
      <c r="AW88" s="384"/>
      <c r="AX88" s="383">
        <v>1</v>
      </c>
      <c r="AY88" s="386"/>
      <c r="AZ88" s="386"/>
      <c r="BA88" s="570"/>
      <c r="BB88" s="385"/>
      <c r="BC88" s="386"/>
      <c r="BD88" s="386"/>
      <c r="BE88" s="384"/>
      <c r="BG88" s="144"/>
      <c r="BH88" s="144"/>
      <c r="BI88" s="144"/>
    </row>
    <row r="89" spans="3:61" s="130" customFormat="1" ht="22.5" customHeight="1" thickBot="1">
      <c r="C89" s="145"/>
      <c r="D89" s="356" t="s">
        <v>45</v>
      </c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8"/>
      <c r="AP89" s="385"/>
      <c r="AQ89" s="386"/>
      <c r="AR89" s="386"/>
      <c r="AS89" s="384"/>
      <c r="AT89" s="385"/>
      <c r="AU89" s="386"/>
      <c r="AV89" s="386"/>
      <c r="AW89" s="384"/>
      <c r="AX89" s="383"/>
      <c r="AY89" s="386"/>
      <c r="AZ89" s="386"/>
      <c r="BA89" s="570"/>
      <c r="BB89" s="385"/>
      <c r="BC89" s="386"/>
      <c r="BD89" s="386"/>
      <c r="BE89" s="384"/>
      <c r="BG89" s="144"/>
      <c r="BH89" s="144"/>
      <c r="BI89" s="144"/>
    </row>
    <row r="90" spans="3:61" s="147" customFormat="1" ht="25.5" customHeight="1" thickBot="1">
      <c r="C90" s="146"/>
      <c r="D90" s="356" t="s">
        <v>46</v>
      </c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8"/>
      <c r="AP90" s="385">
        <v>1</v>
      </c>
      <c r="AQ90" s="386"/>
      <c r="AR90" s="386"/>
      <c r="AS90" s="384"/>
      <c r="AT90" s="385">
        <v>1</v>
      </c>
      <c r="AU90" s="386"/>
      <c r="AV90" s="386"/>
      <c r="AW90" s="384"/>
      <c r="AX90" s="383"/>
      <c r="AY90" s="386"/>
      <c r="AZ90" s="386"/>
      <c r="BA90" s="570"/>
      <c r="BB90" s="385"/>
      <c r="BC90" s="386"/>
      <c r="BD90" s="386"/>
      <c r="BE90" s="384"/>
      <c r="BF90" s="144"/>
      <c r="BG90" s="144"/>
      <c r="BH90" s="144"/>
      <c r="BI90" s="144"/>
    </row>
    <row r="91" spans="3:61" s="147" customFormat="1" ht="25.5" customHeight="1" thickBot="1">
      <c r="C91" s="146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357"/>
      <c r="AO91" s="659"/>
      <c r="AP91" s="725">
        <f>AP86+AT86+AP87*8+AT87*8+AP88*4+AT88*4+AX88*4+AP90*4+AT90*4</f>
        <v>320</v>
      </c>
      <c r="AQ91" s="725"/>
      <c r="AR91" s="725"/>
      <c r="AS91" s="725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4"/>
      <c r="BG91" s="144"/>
      <c r="BH91" s="144"/>
      <c r="BI91" s="144"/>
    </row>
    <row r="92" spans="3:61" s="147" customFormat="1" ht="25.5" customHeight="1">
      <c r="C92" s="146"/>
      <c r="D92" s="150"/>
      <c r="E92" s="150"/>
      <c r="F92" s="150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49"/>
      <c r="V92" s="149"/>
      <c r="W92" s="152"/>
      <c r="X92" s="152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726">
        <f>AP69+AT69+AP70*8+AT70*8+AP71*4+AT71*4+AX71*4+AP73*4+AT73*4</f>
        <v>320</v>
      </c>
      <c r="AQ92" s="726"/>
      <c r="AR92" s="726"/>
      <c r="AS92" s="726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44"/>
      <c r="BG92" s="144"/>
      <c r="BH92" s="144"/>
      <c r="BI92" s="144"/>
    </row>
    <row r="93" spans="7:58" s="147" customFormat="1" ht="25.5" customHeight="1">
      <c r="G93" s="676" t="s">
        <v>212</v>
      </c>
      <c r="H93" s="676"/>
      <c r="I93" s="676"/>
      <c r="J93" s="676"/>
      <c r="K93" s="676"/>
      <c r="L93" s="676"/>
      <c r="M93" s="676"/>
      <c r="N93" s="676"/>
      <c r="O93" s="676"/>
      <c r="P93" s="676"/>
      <c r="Q93" s="676"/>
      <c r="R93" s="676"/>
      <c r="S93" s="676"/>
      <c r="T93" s="676"/>
      <c r="U93" s="676"/>
      <c r="V93" s="676"/>
      <c r="W93" s="676"/>
      <c r="X93" s="676"/>
      <c r="Y93" s="676"/>
      <c r="Z93" s="676"/>
      <c r="AA93" s="676"/>
      <c r="AB93" s="676"/>
      <c r="AC93" s="676"/>
      <c r="AD93" s="676"/>
      <c r="AE93" s="676"/>
      <c r="AF93" s="676"/>
      <c r="AG93" s="676"/>
      <c r="AH93" s="676"/>
      <c r="AI93" s="676"/>
      <c r="AJ93" s="676"/>
      <c r="AK93" s="676"/>
      <c r="AL93" s="676"/>
      <c r="AM93" s="676"/>
      <c r="AN93" s="676"/>
      <c r="AO93" s="676"/>
      <c r="AP93" s="676"/>
      <c r="AQ93" s="676"/>
      <c r="AR93" s="676"/>
      <c r="AS93" s="676"/>
      <c r="AT93" s="676"/>
      <c r="AU93" s="676"/>
      <c r="AV93" s="676"/>
      <c r="AW93" s="676"/>
      <c r="AX93" s="676"/>
      <c r="AY93" s="676"/>
      <c r="AZ93" s="676"/>
      <c r="BA93" s="676"/>
      <c r="BB93" s="676"/>
      <c r="BC93" s="676"/>
      <c r="BD93" s="676"/>
      <c r="BE93" s="676"/>
      <c r="BF93" s="676"/>
    </row>
    <row r="94" spans="7:58" s="147" customFormat="1" ht="25.5" customHeight="1">
      <c r="G94" s="572" t="s">
        <v>118</v>
      </c>
      <c r="H94" s="572"/>
      <c r="I94" s="572"/>
      <c r="J94" s="572"/>
      <c r="K94" s="572"/>
      <c r="L94" s="572"/>
      <c r="M94" s="572"/>
      <c r="N94" s="572"/>
      <c r="O94" s="572"/>
      <c r="P94" s="156"/>
      <c r="Q94" s="156"/>
      <c r="R94" s="156"/>
      <c r="S94" s="157"/>
      <c r="T94" s="158"/>
      <c r="U94" s="158"/>
      <c r="V94" s="159"/>
      <c r="W94" s="160" t="s">
        <v>47</v>
      </c>
      <c r="X94" s="660" t="s">
        <v>150</v>
      </c>
      <c r="Y94" s="660"/>
      <c r="Z94" s="660"/>
      <c r="AA94" s="660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7:58" s="147" customFormat="1" ht="25.5" customHeight="1">
      <c r="G95" s="155"/>
      <c r="H95" s="161"/>
      <c r="I95" s="161"/>
      <c r="J95" s="161"/>
      <c r="K95" s="161"/>
      <c r="L95" s="161"/>
      <c r="M95" s="161"/>
      <c r="N95" s="161"/>
      <c r="O95" s="161"/>
      <c r="P95" s="162"/>
      <c r="Q95" s="577" t="s">
        <v>48</v>
      </c>
      <c r="R95" s="577"/>
      <c r="S95" s="577"/>
      <c r="T95" s="577"/>
      <c r="U95" s="163"/>
      <c r="V95" s="164"/>
      <c r="W95" s="164"/>
      <c r="X95" s="165"/>
      <c r="Y95" s="165"/>
      <c r="Z95" s="166" t="s">
        <v>49</v>
      </c>
      <c r="AA95" s="167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4:62" s="147" customFormat="1" ht="18" customHeight="1">
      <c r="D96" s="168"/>
      <c r="E96" s="169"/>
      <c r="F96" s="169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70"/>
      <c r="BH96" s="170"/>
      <c r="BI96" s="170"/>
      <c r="BJ96" s="170"/>
    </row>
    <row r="97" spans="4:62" s="147" customFormat="1" ht="25.5" customHeight="1">
      <c r="D97" s="168"/>
      <c r="E97" s="169"/>
      <c r="F97" s="171" t="s">
        <v>173</v>
      </c>
      <c r="G97" s="171"/>
      <c r="H97" s="171"/>
      <c r="I97" s="171"/>
      <c r="J97" s="171"/>
      <c r="K97" s="171"/>
      <c r="L97" s="171"/>
      <c r="M97" s="171"/>
      <c r="O97" s="171"/>
      <c r="P97" s="156"/>
      <c r="Q97" s="156"/>
      <c r="R97" s="156"/>
      <c r="S97" s="157"/>
      <c r="T97" s="158"/>
      <c r="U97" s="158"/>
      <c r="V97" s="159"/>
      <c r="W97" s="160" t="s">
        <v>47</v>
      </c>
      <c r="X97" s="172" t="s">
        <v>151</v>
      </c>
      <c r="Y97" s="172"/>
      <c r="Z97" s="172"/>
      <c r="AA97" s="172"/>
      <c r="AB97" s="172"/>
      <c r="AC97" s="173"/>
      <c r="AD97" s="174"/>
      <c r="AE97" s="175"/>
      <c r="AF97" s="174"/>
      <c r="AG97" s="680" t="s">
        <v>211</v>
      </c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156"/>
      <c r="AV97" s="156"/>
      <c r="AW97" s="156"/>
      <c r="AX97" s="156"/>
      <c r="AY97" s="157"/>
      <c r="AZ97" s="160" t="s">
        <v>47</v>
      </c>
      <c r="BA97" s="681" t="s">
        <v>176</v>
      </c>
      <c r="BB97" s="681"/>
      <c r="BC97" s="681"/>
      <c r="BD97" s="681"/>
      <c r="BE97" s="681"/>
      <c r="BF97" s="176"/>
      <c r="BG97" s="177"/>
      <c r="BH97" s="177"/>
      <c r="BI97" s="177"/>
      <c r="BJ97" s="177"/>
    </row>
    <row r="98" spans="4:62" s="147" customFormat="1" ht="18" customHeight="1">
      <c r="D98" s="168"/>
      <c r="E98" s="169"/>
      <c r="F98" s="178"/>
      <c r="G98" s="179"/>
      <c r="H98" s="180"/>
      <c r="I98" s="181"/>
      <c r="J98" s="181"/>
      <c r="K98" s="180"/>
      <c r="L98" s="165"/>
      <c r="M98" s="165"/>
      <c r="O98" s="165"/>
      <c r="P98" s="162"/>
      <c r="Q98" s="577" t="s">
        <v>48</v>
      </c>
      <c r="R98" s="577"/>
      <c r="S98" s="577"/>
      <c r="T98" s="577"/>
      <c r="U98" s="163"/>
      <c r="V98" s="164"/>
      <c r="W98" s="164"/>
      <c r="X98" s="165"/>
      <c r="Y98" s="576" t="s">
        <v>49</v>
      </c>
      <c r="Z98" s="576"/>
      <c r="AA98" s="576"/>
      <c r="AB98" s="165"/>
      <c r="AC98" s="182"/>
      <c r="AD98" s="182"/>
      <c r="AE98" s="182"/>
      <c r="AF98" s="182"/>
      <c r="AG98" s="182"/>
      <c r="AH98" s="182"/>
      <c r="AI98" s="18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679" t="s">
        <v>48</v>
      </c>
      <c r="AX98" s="679"/>
      <c r="AY98" s="679"/>
      <c r="AZ98" s="164"/>
      <c r="BA98" s="163"/>
      <c r="BB98" s="576" t="s">
        <v>49</v>
      </c>
      <c r="BC98" s="576"/>
      <c r="BD98" s="165"/>
      <c r="BE98" s="165"/>
      <c r="BF98" s="164"/>
      <c r="BG98" s="183"/>
      <c r="BH98" s="183"/>
      <c r="BI98" s="183"/>
      <c r="BJ98" s="183"/>
    </row>
    <row r="99" spans="4:62" s="147" customFormat="1" ht="18" customHeight="1">
      <c r="D99" s="168"/>
      <c r="E99" s="169"/>
      <c r="F99" s="178"/>
      <c r="G99" s="179"/>
      <c r="H99" s="180"/>
      <c r="I99" s="181"/>
      <c r="J99" s="181"/>
      <c r="K99" s="180"/>
      <c r="L99" s="165"/>
      <c r="M99" s="165"/>
      <c r="O99" s="165"/>
      <c r="P99" s="162"/>
      <c r="Q99" s="184"/>
      <c r="R99" s="184"/>
      <c r="S99" s="184"/>
      <c r="T99" s="184"/>
      <c r="U99" s="163"/>
      <c r="V99" s="164"/>
      <c r="W99" s="164"/>
      <c r="X99" s="165"/>
      <c r="Y99" s="166"/>
      <c r="Z99" s="166"/>
      <c r="AA99" s="166"/>
      <c r="AB99" s="165"/>
      <c r="AC99" s="182"/>
      <c r="AD99" s="182"/>
      <c r="AE99" s="182"/>
      <c r="AF99" s="182"/>
      <c r="AG99" s="182"/>
      <c r="AH99" s="182"/>
      <c r="AI99" s="18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4"/>
      <c r="BA99" s="163"/>
      <c r="BB99" s="166"/>
      <c r="BC99" s="166"/>
      <c r="BD99" s="165"/>
      <c r="BE99" s="165"/>
      <c r="BF99" s="164"/>
      <c r="BG99" s="183"/>
      <c r="BH99" s="183"/>
      <c r="BI99" s="183"/>
      <c r="BJ99" s="183"/>
    </row>
    <row r="100" spans="4:62" s="147" customFormat="1" ht="25.5" customHeight="1">
      <c r="D100" s="168"/>
      <c r="E100" s="169"/>
      <c r="F100" s="171" t="s">
        <v>174</v>
      </c>
      <c r="G100" s="171"/>
      <c r="H100" s="171"/>
      <c r="I100" s="171"/>
      <c r="J100" s="171"/>
      <c r="K100" s="171"/>
      <c r="L100" s="171"/>
      <c r="M100" s="171"/>
      <c r="O100" s="171"/>
      <c r="P100" s="156"/>
      <c r="Q100" s="156"/>
      <c r="R100" s="156"/>
      <c r="S100" s="157"/>
      <c r="T100" s="158"/>
      <c r="U100" s="158"/>
      <c r="V100" s="159"/>
      <c r="W100" s="160" t="s">
        <v>47</v>
      </c>
      <c r="X100" s="172" t="s">
        <v>175</v>
      </c>
      <c r="Y100" s="172"/>
      <c r="Z100" s="172"/>
      <c r="AA100" s="172"/>
      <c r="AB100" s="172"/>
      <c r="AC100" s="173"/>
      <c r="AD100" s="174"/>
      <c r="AE100" s="175"/>
      <c r="AF100" s="174"/>
      <c r="AG100" s="680"/>
      <c r="AH100" s="680"/>
      <c r="AI100" s="680"/>
      <c r="AJ100" s="680"/>
      <c r="AK100" s="680"/>
      <c r="AL100" s="680"/>
      <c r="AM100" s="680"/>
      <c r="AN100" s="680"/>
      <c r="AO100" s="680"/>
      <c r="AP100" s="680"/>
      <c r="AQ100" s="680"/>
      <c r="AR100" s="680"/>
      <c r="AS100" s="680"/>
      <c r="AT100" s="680"/>
      <c r="AU100" s="185"/>
      <c r="AV100" s="185"/>
      <c r="AW100" s="185"/>
      <c r="AX100" s="185"/>
      <c r="AY100" s="186"/>
      <c r="AZ100" s="187"/>
      <c r="BA100" s="710"/>
      <c r="BB100" s="710"/>
      <c r="BC100" s="710"/>
      <c r="BD100" s="710"/>
      <c r="BE100" s="710"/>
      <c r="BF100" s="176"/>
      <c r="BG100" s="177"/>
      <c r="BH100" s="177"/>
      <c r="BI100" s="177"/>
      <c r="BJ100" s="177"/>
    </row>
    <row r="101" spans="4:62" s="147" customFormat="1" ht="18" customHeight="1">
      <c r="D101" s="168"/>
      <c r="E101" s="169"/>
      <c r="F101" s="169"/>
      <c r="G101" s="178"/>
      <c r="H101" s="179"/>
      <c r="I101" s="180"/>
      <c r="J101" s="181"/>
      <c r="K101" s="181"/>
      <c r="L101" s="180"/>
      <c r="M101" s="165"/>
      <c r="N101" s="165"/>
      <c r="O101" s="165"/>
      <c r="P101" s="162"/>
      <c r="Q101" s="577" t="s">
        <v>48</v>
      </c>
      <c r="R101" s="577"/>
      <c r="S101" s="577"/>
      <c r="T101" s="577"/>
      <c r="U101" s="163"/>
      <c r="V101" s="164"/>
      <c r="W101" s="164"/>
      <c r="X101" s="165"/>
      <c r="Y101" s="576" t="s">
        <v>49</v>
      </c>
      <c r="Z101" s="576"/>
      <c r="AA101" s="576"/>
      <c r="AB101" s="165"/>
      <c r="AC101" s="182"/>
      <c r="AD101" s="182"/>
      <c r="AE101" s="182"/>
      <c r="AF101" s="182"/>
      <c r="AG101" s="182"/>
      <c r="AH101" s="182"/>
      <c r="AI101" s="18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709"/>
      <c r="AX101" s="709"/>
      <c r="AY101" s="709"/>
      <c r="AZ101" s="164"/>
      <c r="BA101" s="163"/>
      <c r="BB101" s="708"/>
      <c r="BC101" s="708"/>
      <c r="BD101" s="165"/>
      <c r="BE101" s="165"/>
      <c r="BF101" s="164"/>
      <c r="BG101" s="183"/>
      <c r="BH101" s="183"/>
      <c r="BI101" s="183"/>
      <c r="BJ101" s="183"/>
    </row>
    <row r="102" spans="4:62" s="147" customFormat="1" ht="18" customHeight="1">
      <c r="D102" s="168"/>
      <c r="E102" s="169"/>
      <c r="F102" s="178"/>
      <c r="G102" s="179"/>
      <c r="H102" s="180"/>
      <c r="I102" s="181"/>
      <c r="J102" s="181"/>
      <c r="K102" s="180"/>
      <c r="L102" s="165"/>
      <c r="M102" s="165"/>
      <c r="O102" s="165"/>
      <c r="P102" s="162"/>
      <c r="Q102" s="184"/>
      <c r="R102" s="184"/>
      <c r="S102" s="184"/>
      <c r="T102" s="184"/>
      <c r="U102" s="163"/>
      <c r="V102" s="164"/>
      <c r="W102" s="164"/>
      <c r="X102" s="165"/>
      <c r="Y102" s="166"/>
      <c r="Z102" s="166"/>
      <c r="AA102" s="166"/>
      <c r="AB102" s="165"/>
      <c r="AC102" s="182"/>
      <c r="AD102" s="182"/>
      <c r="AE102" s="182"/>
      <c r="AF102" s="182"/>
      <c r="AG102" s="182"/>
      <c r="AH102" s="182"/>
      <c r="AI102" s="18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4"/>
      <c r="BA102" s="163"/>
      <c r="BB102" s="166"/>
      <c r="BC102" s="166"/>
      <c r="BD102" s="165"/>
      <c r="BE102" s="165"/>
      <c r="BF102" s="164"/>
      <c r="BG102" s="183"/>
      <c r="BH102" s="183"/>
      <c r="BI102" s="183"/>
      <c r="BJ102" s="183"/>
    </row>
    <row r="103" spans="4:62" s="147" customFormat="1" ht="18" customHeight="1">
      <c r="D103" s="168"/>
      <c r="E103" s="169"/>
      <c r="F103" s="169"/>
      <c r="G103" s="178"/>
      <c r="H103" s="179"/>
      <c r="I103" s="180"/>
      <c r="J103" s="181"/>
      <c r="K103" s="181"/>
      <c r="L103" s="180"/>
      <c r="M103" s="165"/>
      <c r="N103" s="165"/>
      <c r="O103" s="165"/>
      <c r="P103" s="162"/>
      <c r="Q103" s="707"/>
      <c r="R103" s="707"/>
      <c r="S103" s="707"/>
      <c r="T103" s="707"/>
      <c r="U103" s="163"/>
      <c r="V103" s="164"/>
      <c r="W103" s="164"/>
      <c r="X103" s="165"/>
      <c r="Y103" s="708"/>
      <c r="Z103" s="708"/>
      <c r="AA103" s="708"/>
      <c r="AB103" s="165"/>
      <c r="AC103" s="182"/>
      <c r="AD103" s="182"/>
      <c r="AE103" s="182"/>
      <c r="AF103" s="182"/>
      <c r="AG103" s="182"/>
      <c r="AH103" s="182"/>
      <c r="AI103" s="18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709"/>
      <c r="AX103" s="709"/>
      <c r="AY103" s="709"/>
      <c r="AZ103" s="164"/>
      <c r="BA103" s="163"/>
      <c r="BB103" s="708"/>
      <c r="BC103" s="708"/>
      <c r="BD103" s="165"/>
      <c r="BE103" s="165"/>
      <c r="BF103" s="164"/>
      <c r="BG103" s="183"/>
      <c r="BH103" s="183"/>
      <c r="BI103" s="183"/>
      <c r="BJ103" s="183"/>
    </row>
    <row r="104" spans="4:62" s="147" customFormat="1" ht="18" customHeight="1">
      <c r="D104" s="168"/>
      <c r="E104" s="169"/>
      <c r="F104" s="169"/>
      <c r="G104" s="178"/>
      <c r="H104" s="179"/>
      <c r="I104" s="180"/>
      <c r="J104" s="181"/>
      <c r="K104" s="181"/>
      <c r="L104" s="180"/>
      <c r="M104" s="165"/>
      <c r="N104" s="165"/>
      <c r="O104" s="165"/>
      <c r="P104" s="162"/>
      <c r="Q104" s="184"/>
      <c r="R104" s="184"/>
      <c r="S104" s="184"/>
      <c r="T104" s="184"/>
      <c r="U104" s="163"/>
      <c r="V104" s="164"/>
      <c r="W104" s="164"/>
      <c r="X104" s="165"/>
      <c r="Y104" s="166"/>
      <c r="Z104" s="166"/>
      <c r="AA104" s="166"/>
      <c r="AB104" s="165"/>
      <c r="AC104" s="182"/>
      <c r="AD104" s="182"/>
      <c r="AE104" s="182"/>
      <c r="AF104" s="182"/>
      <c r="AG104" s="182"/>
      <c r="AH104" s="182"/>
      <c r="AI104" s="18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4"/>
      <c r="BA104" s="163"/>
      <c r="BB104" s="166"/>
      <c r="BC104" s="166"/>
      <c r="BD104" s="165"/>
      <c r="BE104" s="165"/>
      <c r="BF104" s="164"/>
      <c r="BG104" s="183"/>
      <c r="BH104" s="183"/>
      <c r="BI104" s="183"/>
      <c r="BJ104" s="183"/>
    </row>
    <row r="105" spans="4:61" s="147" customFormat="1" ht="18" customHeight="1">
      <c r="D105" s="168"/>
      <c r="E105" s="169"/>
      <c r="F105" s="169"/>
      <c r="G105" s="169"/>
      <c r="H105" s="169"/>
      <c r="I105" s="169"/>
      <c r="J105" s="169"/>
      <c r="K105" s="169"/>
      <c r="L105" s="188"/>
      <c r="M105" s="188"/>
      <c r="N105" s="188"/>
      <c r="O105" s="188"/>
      <c r="P105" s="189"/>
      <c r="Q105" s="190"/>
      <c r="R105" s="190"/>
      <c r="S105" s="190"/>
      <c r="T105" s="191"/>
      <c r="U105" s="191"/>
      <c r="V105" s="192"/>
      <c r="W105" s="193"/>
      <c r="X105" s="569"/>
      <c r="Y105" s="569"/>
      <c r="Z105" s="569"/>
      <c r="AA105" s="569"/>
      <c r="AB105" s="569"/>
      <c r="AC105" s="194"/>
      <c r="AD105" s="189"/>
      <c r="AE105" s="194"/>
      <c r="AF105" s="194"/>
      <c r="AG105" s="194"/>
      <c r="AH105" s="194"/>
      <c r="AI105" s="194"/>
      <c r="AJ105" s="194"/>
      <c r="AK105" s="195"/>
      <c r="AL105" s="677"/>
      <c r="AM105" s="677"/>
      <c r="AN105" s="677"/>
      <c r="AO105" s="677"/>
      <c r="AP105" s="677"/>
      <c r="AQ105" s="677"/>
      <c r="AR105" s="677"/>
      <c r="AS105" s="677"/>
      <c r="AT105" s="677"/>
      <c r="AU105" s="196"/>
      <c r="AV105" s="196"/>
      <c r="AW105" s="196"/>
      <c r="AX105" s="196"/>
      <c r="AY105" s="196"/>
      <c r="AZ105" s="197"/>
      <c r="BA105" s="198"/>
      <c r="BB105" s="177"/>
      <c r="BC105" s="199"/>
      <c r="BD105" s="177"/>
      <c r="BE105" s="200"/>
      <c r="BF105" s="201"/>
      <c r="BG105" s="200"/>
      <c r="BH105" s="200"/>
      <c r="BI105" s="177"/>
    </row>
    <row r="106" spans="3:61" s="202" customFormat="1" ht="30.75" customHeight="1">
      <c r="C106" s="202" t="s">
        <v>112</v>
      </c>
      <c r="D106" s="574" t="s">
        <v>111</v>
      </c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574"/>
      <c r="Z106" s="574"/>
      <c r="AA106" s="574"/>
      <c r="AB106" s="574"/>
      <c r="AC106" s="574"/>
      <c r="AD106" s="574"/>
      <c r="AE106" s="574"/>
      <c r="AF106" s="574"/>
      <c r="AG106" s="574"/>
      <c r="AH106" s="203"/>
      <c r="AI106" s="203"/>
      <c r="AJ106" s="203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697"/>
      <c r="AY106" s="697"/>
      <c r="AZ106" s="697"/>
      <c r="BA106" s="205"/>
      <c r="BB106" s="205"/>
      <c r="BC106" s="206"/>
      <c r="BD106" s="206"/>
      <c r="BE106" s="205"/>
      <c r="BF106" s="205"/>
      <c r="BG106" s="205"/>
      <c r="BH106" s="205"/>
      <c r="BI106" s="205"/>
    </row>
    <row r="107" spans="4:61" s="147" customFormat="1" ht="28.5" customHeight="1">
      <c r="D107" s="168"/>
      <c r="E107" s="169"/>
      <c r="F107" s="169"/>
      <c r="G107" s="169"/>
      <c r="H107" s="188"/>
      <c r="I107" s="188"/>
      <c r="J107" s="188"/>
      <c r="K107" s="188"/>
      <c r="L107" s="188"/>
      <c r="M107" s="188"/>
      <c r="N107" s="207"/>
      <c r="O107" s="188"/>
      <c r="P107" s="188"/>
      <c r="Q107" s="207"/>
      <c r="R107" s="188"/>
      <c r="S107" s="208"/>
      <c r="T107" s="209"/>
      <c r="U107" s="208"/>
      <c r="V107" s="210"/>
      <c r="W107" s="193"/>
      <c r="X107" s="193"/>
      <c r="Y107" s="211"/>
      <c r="Z107" s="208"/>
      <c r="AA107" s="209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5"/>
      <c r="AL107" s="212"/>
      <c r="AM107" s="212"/>
      <c r="AN107" s="212"/>
      <c r="AO107" s="213"/>
      <c r="AP107" s="214"/>
      <c r="AQ107" s="208"/>
      <c r="AR107" s="208"/>
      <c r="AS107" s="208"/>
      <c r="AT107" s="196"/>
      <c r="AU107" s="196"/>
      <c r="AV107" s="196"/>
      <c r="AW107" s="196"/>
      <c r="AX107" s="196"/>
      <c r="AY107" s="196"/>
      <c r="AZ107" s="208"/>
      <c r="BA107" s="208"/>
      <c r="BB107" s="207"/>
      <c r="BC107" s="208"/>
      <c r="BD107" s="209"/>
      <c r="BE107" s="208"/>
      <c r="BF107" s="208"/>
      <c r="BG107" s="208"/>
      <c r="BH107" s="208"/>
      <c r="BI107" s="215"/>
    </row>
    <row r="108" spans="4:61" s="147" customFormat="1" ht="25.5" customHeight="1">
      <c r="D108" s="216"/>
      <c r="E108" s="169"/>
      <c r="F108" s="169"/>
      <c r="G108" s="169"/>
      <c r="H108" s="169"/>
      <c r="I108" s="169"/>
      <c r="J108" s="169"/>
      <c r="K108" s="169"/>
      <c r="L108" s="188"/>
      <c r="M108" s="188"/>
      <c r="N108" s="188"/>
      <c r="O108" s="188"/>
      <c r="P108" s="189"/>
      <c r="Q108" s="190"/>
      <c r="R108" s="190"/>
      <c r="S108" s="190"/>
      <c r="T108" s="191"/>
      <c r="U108" s="191"/>
      <c r="V108" s="192"/>
      <c r="W108" s="193"/>
      <c r="X108" s="569"/>
      <c r="Y108" s="569"/>
      <c r="Z108" s="569"/>
      <c r="AA108" s="569"/>
      <c r="AB108" s="569"/>
      <c r="AC108" s="194"/>
      <c r="AD108" s="189"/>
      <c r="AE108" s="194"/>
      <c r="AF108" s="194"/>
      <c r="AG108" s="194"/>
      <c r="AH108" s="194"/>
      <c r="AI108" s="194"/>
      <c r="AJ108" s="194"/>
      <c r="AK108" s="195"/>
      <c r="AL108" s="216"/>
      <c r="AM108" s="216"/>
      <c r="AN108" s="216"/>
      <c r="AO108" s="216"/>
      <c r="AP108" s="216"/>
      <c r="AQ108" s="216"/>
      <c r="AR108" s="216"/>
      <c r="AS108" s="216"/>
      <c r="AT108" s="196"/>
      <c r="AU108" s="196"/>
      <c r="AV108" s="196"/>
      <c r="AW108" s="197"/>
      <c r="AX108" s="177"/>
      <c r="AY108" s="177"/>
      <c r="AZ108" s="199"/>
      <c r="BA108" s="198"/>
      <c r="BB108" s="200"/>
      <c r="BC108" s="177"/>
      <c r="BD108" s="198"/>
      <c r="BE108" s="200"/>
      <c r="BF108" s="201"/>
      <c r="BG108" s="217"/>
      <c r="BH108" s="200"/>
      <c r="BI108" s="201"/>
    </row>
    <row r="109" spans="4:61" s="147" customFormat="1" ht="19.5" customHeight="1">
      <c r="D109" s="218"/>
      <c r="E109" s="219"/>
      <c r="F109" s="188"/>
      <c r="G109" s="188"/>
      <c r="H109" s="188"/>
      <c r="I109" s="188"/>
      <c r="J109" s="188"/>
      <c r="K109" s="188"/>
      <c r="L109" s="188"/>
      <c r="M109" s="188"/>
      <c r="N109" s="207"/>
      <c r="O109" s="188"/>
      <c r="P109" s="188"/>
      <c r="Q109" s="207"/>
      <c r="R109" s="188"/>
      <c r="S109" s="220"/>
      <c r="T109" s="209"/>
      <c r="U109" s="208"/>
      <c r="V109" s="193"/>
      <c r="W109" s="193"/>
      <c r="X109" s="193"/>
      <c r="Y109" s="211"/>
      <c r="Z109" s="208"/>
      <c r="AA109" s="209"/>
      <c r="AB109" s="221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8"/>
      <c r="AM109" s="218"/>
      <c r="AN109" s="222"/>
      <c r="AO109" s="222"/>
      <c r="AP109" s="188"/>
      <c r="AQ109" s="208"/>
      <c r="AR109" s="208"/>
      <c r="AS109" s="208"/>
      <c r="AT109" s="196"/>
      <c r="AU109" s="693"/>
      <c r="AV109" s="693"/>
      <c r="AW109" s="693"/>
      <c r="AX109" s="693"/>
      <c r="AY109" s="207"/>
      <c r="AZ109" s="177"/>
      <c r="BA109" s="177"/>
      <c r="BB109" s="208"/>
      <c r="BC109" s="208"/>
      <c r="BD109" s="223"/>
      <c r="BE109" s="223"/>
      <c r="BF109" s="208"/>
      <c r="BG109" s="208"/>
      <c r="BH109" s="208"/>
      <c r="BI109" s="224"/>
    </row>
    <row r="110" s="147" customFormat="1" ht="18" customHeight="1"/>
    <row r="111" spans="1:61" s="130" customFormat="1" ht="16.5" customHeight="1">
      <c r="A111" s="225"/>
      <c r="B111" s="226"/>
      <c r="C111" s="227"/>
      <c r="D111" s="228"/>
      <c r="E111" s="229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Y111" s="231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</row>
    <row r="112" spans="1:61" s="130" customFormat="1" ht="15" customHeight="1">
      <c r="A112" s="225"/>
      <c r="B112" s="226"/>
      <c r="C112" s="233"/>
      <c r="D112" s="233"/>
      <c r="E112" s="233"/>
      <c r="F112" s="233"/>
      <c r="G112" s="233"/>
      <c r="H112" s="233"/>
      <c r="I112" s="233"/>
      <c r="J112" s="234"/>
      <c r="K112" s="234"/>
      <c r="L112" s="234"/>
      <c r="M112" s="234"/>
      <c r="N112" s="235"/>
      <c r="O112" s="74"/>
      <c r="P112" s="74"/>
      <c r="Q112" s="74"/>
      <c r="R112" s="236"/>
      <c r="S112" s="236"/>
      <c r="T112" s="237"/>
      <c r="Y112" s="231"/>
      <c r="AN112" s="232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</row>
    <row r="113" spans="1:60" s="130" customFormat="1" ht="16.5" customHeight="1">
      <c r="A113" s="225"/>
      <c r="B113" s="226"/>
      <c r="C113" s="233"/>
      <c r="D113" s="233"/>
      <c r="E113" s="233"/>
      <c r="F113" s="234"/>
      <c r="G113" s="234"/>
      <c r="H113" s="234"/>
      <c r="I113" s="234"/>
      <c r="J113" s="234"/>
      <c r="K113" s="234"/>
      <c r="L113" s="238"/>
      <c r="M113" s="234"/>
      <c r="N113" s="234"/>
      <c r="O113" s="238"/>
      <c r="P113" s="234"/>
      <c r="R113" s="231"/>
      <c r="S113" s="239"/>
      <c r="T113" s="240"/>
      <c r="U113" s="239"/>
      <c r="V113" s="568"/>
      <c r="W113" s="568"/>
      <c r="X113" s="568"/>
      <c r="Y113" s="568"/>
      <c r="Z113" s="568"/>
      <c r="AA113" s="241"/>
      <c r="AB113" s="235"/>
      <c r="AC113" s="241"/>
      <c r="AD113" s="241"/>
      <c r="AE113" s="241"/>
      <c r="AF113" s="241"/>
      <c r="AG113" s="241"/>
      <c r="AH113" s="241"/>
      <c r="AI113" s="242"/>
      <c r="AJ113" s="243"/>
      <c r="AK113" s="243"/>
      <c r="AL113" s="243"/>
      <c r="AM113" s="243"/>
      <c r="AN113" s="244"/>
      <c r="AR113" s="575"/>
      <c r="AS113" s="575"/>
      <c r="AT113" s="575"/>
      <c r="AU113" s="575"/>
      <c r="AV113" s="575"/>
      <c r="AW113" s="575"/>
      <c r="AX113" s="246"/>
      <c r="AY113" s="246"/>
      <c r="AZ113" s="247"/>
      <c r="BA113" s="247"/>
      <c r="BB113" s="248"/>
      <c r="BC113" s="249"/>
      <c r="BD113" s="249"/>
      <c r="BE113" s="249"/>
      <c r="BF113" s="249"/>
      <c r="BG113" s="250"/>
      <c r="BH113" s="251"/>
    </row>
    <row r="114" spans="1:60" s="130" customFormat="1" ht="16.5" customHeight="1">
      <c r="A114" s="225"/>
      <c r="B114" s="226"/>
      <c r="C114" s="233"/>
      <c r="D114" s="233"/>
      <c r="E114" s="233"/>
      <c r="F114" s="234"/>
      <c r="G114" s="234"/>
      <c r="H114" s="234"/>
      <c r="I114" s="234"/>
      <c r="J114" s="234"/>
      <c r="K114" s="234"/>
      <c r="L114" s="238"/>
      <c r="M114" s="234"/>
      <c r="N114" s="234"/>
      <c r="O114" s="238"/>
      <c r="P114" s="234"/>
      <c r="R114" s="231"/>
      <c r="S114" s="239"/>
      <c r="T114" s="240"/>
      <c r="U114" s="239"/>
      <c r="V114" s="239"/>
      <c r="W114" s="252"/>
      <c r="Y114" s="23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2"/>
      <c r="AJ114" s="243"/>
      <c r="AK114" s="243"/>
      <c r="AL114" s="243"/>
      <c r="AM114" s="243"/>
      <c r="AN114" s="244"/>
      <c r="AR114" s="575"/>
      <c r="AS114" s="575"/>
      <c r="AT114" s="575"/>
      <c r="AU114" s="575"/>
      <c r="AV114" s="575"/>
      <c r="AW114" s="575"/>
      <c r="AZ114" s="238"/>
      <c r="BB114" s="231"/>
      <c r="BG114" s="253"/>
      <c r="BH114" s="253"/>
    </row>
    <row r="115" spans="1:60" s="130" customFormat="1" ht="15" customHeight="1">
      <c r="A115" s="225"/>
      <c r="B115" s="226"/>
      <c r="C115" s="233"/>
      <c r="D115" s="233"/>
      <c r="E115" s="233"/>
      <c r="F115" s="233"/>
      <c r="G115" s="233"/>
      <c r="H115" s="233"/>
      <c r="I115" s="233"/>
      <c r="J115" s="234"/>
      <c r="K115" s="234"/>
      <c r="L115" s="234"/>
      <c r="M115" s="234"/>
      <c r="N115" s="235"/>
      <c r="O115" s="74"/>
      <c r="P115" s="74"/>
      <c r="Q115" s="74"/>
      <c r="R115" s="236"/>
      <c r="S115" s="236"/>
      <c r="T115" s="237"/>
      <c r="U115" s="239"/>
      <c r="V115" s="239"/>
      <c r="W115" s="252"/>
      <c r="Y115" s="23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2"/>
      <c r="AJ115" s="243"/>
      <c r="AK115" s="243"/>
      <c r="AL115" s="243"/>
      <c r="AM115" s="243"/>
      <c r="AN115" s="244"/>
      <c r="AR115" s="245"/>
      <c r="AS115" s="245"/>
      <c r="AT115" s="245"/>
      <c r="AU115" s="245"/>
      <c r="AV115" s="245"/>
      <c r="AW115" s="245"/>
      <c r="AZ115" s="238"/>
      <c r="BB115" s="231"/>
      <c r="BG115" s="253"/>
      <c r="BH115" s="253"/>
    </row>
    <row r="116" spans="1:60" s="130" customFormat="1" ht="16.5" customHeight="1">
      <c r="A116" s="225"/>
      <c r="B116" s="254"/>
      <c r="C116" s="233"/>
      <c r="D116" s="233"/>
      <c r="E116" s="233"/>
      <c r="F116" s="234"/>
      <c r="G116" s="234"/>
      <c r="H116" s="234"/>
      <c r="I116" s="234"/>
      <c r="J116" s="234"/>
      <c r="K116" s="234"/>
      <c r="L116" s="238"/>
      <c r="M116" s="234"/>
      <c r="N116" s="234"/>
      <c r="O116" s="238"/>
      <c r="P116" s="234"/>
      <c r="R116" s="231"/>
      <c r="T116" s="255"/>
      <c r="U116" s="239"/>
      <c r="V116" s="568"/>
      <c r="W116" s="571"/>
      <c r="X116" s="571"/>
      <c r="Y116" s="571"/>
      <c r="Z116" s="571"/>
      <c r="AA116" s="241"/>
      <c r="AB116" s="235"/>
      <c r="AC116" s="241"/>
      <c r="AD116" s="241"/>
      <c r="AE116" s="241"/>
      <c r="AF116" s="241"/>
      <c r="AG116" s="241"/>
      <c r="AH116" s="241"/>
      <c r="AI116" s="242"/>
      <c r="AJ116" s="243"/>
      <c r="AK116" s="243"/>
      <c r="AL116" s="243"/>
      <c r="AM116" s="243"/>
      <c r="AN116" s="244"/>
      <c r="AR116" s="254"/>
      <c r="AS116" s="233"/>
      <c r="AT116" s="233"/>
      <c r="AU116" s="233"/>
      <c r="AV116" s="233"/>
      <c r="AW116" s="233"/>
      <c r="BB116" s="248"/>
      <c r="BC116" s="249"/>
      <c r="BD116" s="249"/>
      <c r="BE116" s="97"/>
      <c r="BF116" s="249"/>
      <c r="BG116" s="250"/>
      <c r="BH116" s="251"/>
    </row>
    <row r="117" spans="1:60" s="130" customFormat="1" ht="15.75" customHeight="1">
      <c r="A117" s="225"/>
      <c r="B117" s="256"/>
      <c r="C117" s="257"/>
      <c r="D117" s="233"/>
      <c r="E117" s="233"/>
      <c r="F117" s="234"/>
      <c r="G117" s="234"/>
      <c r="H117" s="234"/>
      <c r="I117" s="234"/>
      <c r="J117" s="234"/>
      <c r="K117" s="234"/>
      <c r="L117" s="238"/>
      <c r="M117" s="234"/>
      <c r="N117" s="234"/>
      <c r="O117" s="238"/>
      <c r="P117" s="234"/>
      <c r="R117" s="231"/>
      <c r="T117" s="255"/>
      <c r="U117" s="239"/>
      <c r="V117" s="239"/>
      <c r="W117" s="252"/>
      <c r="Y117" s="231"/>
      <c r="Z117" s="258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6"/>
      <c r="AK117" s="257"/>
      <c r="AL117" s="234"/>
      <c r="AM117" s="234"/>
      <c r="AN117" s="234"/>
      <c r="AR117" s="147"/>
      <c r="AS117" s="259"/>
      <c r="AT117" s="147"/>
      <c r="AU117" s="147"/>
      <c r="AV117" s="260"/>
      <c r="AW117" s="147"/>
      <c r="AX117" s="147"/>
      <c r="AY117" s="147"/>
      <c r="AZ117" s="238"/>
      <c r="BA117" s="238"/>
      <c r="BB117" s="261"/>
      <c r="BG117" s="261"/>
      <c r="BH117" s="261"/>
    </row>
    <row r="118" spans="4:61" ht="15.75">
      <c r="D118" s="233"/>
      <c r="E118" s="233"/>
      <c r="F118" s="233"/>
      <c r="G118" s="233"/>
      <c r="H118" s="233"/>
      <c r="I118" s="233"/>
      <c r="J118" s="234"/>
      <c r="K118" s="234"/>
      <c r="L118" s="234"/>
      <c r="M118" s="234"/>
      <c r="N118" s="235"/>
      <c r="O118" s="74"/>
      <c r="P118" s="74"/>
      <c r="Q118" s="74"/>
      <c r="R118" s="236"/>
      <c r="S118" s="236"/>
      <c r="T118" s="237"/>
      <c r="U118" s="52"/>
      <c r="V118" s="52"/>
      <c r="W118" s="52"/>
      <c r="X118" s="52"/>
      <c r="AU118" s="147"/>
      <c r="AV118" s="263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</row>
    <row r="119" spans="4:61" ht="18">
      <c r="D119" s="234"/>
      <c r="E119" s="234"/>
      <c r="F119" s="234"/>
      <c r="G119" s="234"/>
      <c r="H119" s="234"/>
      <c r="I119" s="234"/>
      <c r="J119" s="234"/>
      <c r="K119" s="234"/>
      <c r="L119" s="238"/>
      <c r="M119" s="234"/>
      <c r="N119" s="234"/>
      <c r="O119" s="238"/>
      <c r="P119" s="234"/>
      <c r="Q119" s="264"/>
      <c r="R119" s="231"/>
      <c r="S119" s="130"/>
      <c r="T119" s="239"/>
      <c r="Y119" s="52"/>
      <c r="Z119" s="52"/>
      <c r="AA119" s="52"/>
      <c r="AB119" s="52"/>
      <c r="AC119" s="52"/>
      <c r="AD119" s="52"/>
      <c r="AO119" s="265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260"/>
      <c r="BF119" s="147"/>
      <c r="BG119" s="147"/>
      <c r="BH119" s="147"/>
      <c r="BI119" s="147"/>
    </row>
    <row r="120" spans="13:60" ht="18">
      <c r="M120" s="52"/>
      <c r="N120" s="52"/>
      <c r="O120" s="52"/>
      <c r="P120" s="52"/>
      <c r="Q120" s="79"/>
      <c r="R120" s="79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V120" s="97"/>
      <c r="AY120" s="97"/>
      <c r="BB120" s="236"/>
      <c r="BE120" s="236"/>
      <c r="BF120" s="236"/>
      <c r="BG120" s="236"/>
      <c r="BH120" s="236"/>
    </row>
    <row r="121" spans="13:24" ht="12.75">
      <c r="M121" s="52"/>
      <c r="N121" s="52"/>
      <c r="U121" s="52"/>
      <c r="V121" s="52"/>
      <c r="W121" s="52"/>
      <c r="X121" s="52"/>
    </row>
    <row r="122" spans="15:50" ht="18">
      <c r="O122" s="52"/>
      <c r="P122" s="52"/>
      <c r="Q122" s="97"/>
      <c r="R122" s="97"/>
      <c r="S122" s="52"/>
      <c r="T122" s="52"/>
      <c r="AV122" s="265"/>
      <c r="AX122" s="79"/>
    </row>
    <row r="123" spans="13:57" ht="18">
      <c r="M123" s="265"/>
      <c r="N123" s="265"/>
      <c r="O123" s="52"/>
      <c r="P123" s="52"/>
      <c r="Q123" s="79"/>
      <c r="R123" s="79"/>
      <c r="S123" s="52"/>
      <c r="T123" s="52"/>
      <c r="AX123" s="79"/>
      <c r="BE123" s="79"/>
    </row>
    <row r="124" spans="13:14" ht="12.75">
      <c r="M124" s="52"/>
      <c r="N124" s="52"/>
    </row>
    <row r="126" spans="49:50" ht="12.75">
      <c r="AW126" s="79"/>
      <c r="AX126" s="79"/>
    </row>
  </sheetData>
  <sheetProtection/>
  <mergeCells count="765">
    <mergeCell ref="AP35:AS37"/>
    <mergeCell ref="AT35:AW37"/>
    <mergeCell ref="AX35:BA37"/>
    <mergeCell ref="BB35:BE37"/>
    <mergeCell ref="AN111:BI111"/>
    <mergeCell ref="V113:Z113"/>
    <mergeCell ref="AR113:AW114"/>
    <mergeCell ref="AX106:AZ106"/>
    <mergeCell ref="AU109:AX109"/>
    <mergeCell ref="AW101:AY101"/>
    <mergeCell ref="V116:Z116"/>
    <mergeCell ref="AP91:AS91"/>
    <mergeCell ref="AP92:AS92"/>
    <mergeCell ref="X105:AB105"/>
    <mergeCell ref="AL105:AT105"/>
    <mergeCell ref="D106:AG106"/>
    <mergeCell ref="X108:AB108"/>
    <mergeCell ref="Q101:T101"/>
    <mergeCell ref="Y101:AA101"/>
    <mergeCell ref="BB101:BC101"/>
    <mergeCell ref="Q103:T103"/>
    <mergeCell ref="Y103:AA103"/>
    <mergeCell ref="AW103:AY103"/>
    <mergeCell ref="BB103:BC103"/>
    <mergeCell ref="Q98:T98"/>
    <mergeCell ref="Y98:AA98"/>
    <mergeCell ref="AW98:AY98"/>
    <mergeCell ref="BB98:BC98"/>
    <mergeCell ref="AG100:AT100"/>
    <mergeCell ref="BA100:BE100"/>
    <mergeCell ref="AN91:AO91"/>
    <mergeCell ref="G93:BF93"/>
    <mergeCell ref="G94:O94"/>
    <mergeCell ref="X94:AA94"/>
    <mergeCell ref="Q95:T95"/>
    <mergeCell ref="AG97:AT97"/>
    <mergeCell ref="BA97:BE97"/>
    <mergeCell ref="D89:AO89"/>
    <mergeCell ref="AP89:AS89"/>
    <mergeCell ref="AT89:AW89"/>
    <mergeCell ref="AX89:BA89"/>
    <mergeCell ref="BB89:BE89"/>
    <mergeCell ref="D90:AO90"/>
    <mergeCell ref="AP90:AS90"/>
    <mergeCell ref="AT90:AW90"/>
    <mergeCell ref="AX90:BA90"/>
    <mergeCell ref="BB90:BE90"/>
    <mergeCell ref="D87:AO87"/>
    <mergeCell ref="AP87:AS87"/>
    <mergeCell ref="AT87:AW87"/>
    <mergeCell ref="AX87:BA87"/>
    <mergeCell ref="BB87:BE87"/>
    <mergeCell ref="D88:AO88"/>
    <mergeCell ref="AP88:AS88"/>
    <mergeCell ref="AT88:AW88"/>
    <mergeCell ref="AX88:BA88"/>
    <mergeCell ref="BB88:BE88"/>
    <mergeCell ref="D86:AO86"/>
    <mergeCell ref="AP86:AS86"/>
    <mergeCell ref="AT86:AW86"/>
    <mergeCell ref="AX86:BA86"/>
    <mergeCell ref="BB86:BE86"/>
    <mergeCell ref="AG85:AH85"/>
    <mergeCell ref="AI85:AJ85"/>
    <mergeCell ref="AK85:AL85"/>
    <mergeCell ref="AP85:AS85"/>
    <mergeCell ref="AT85:AW85"/>
    <mergeCell ref="AT84:AW84"/>
    <mergeCell ref="AX84:BA84"/>
    <mergeCell ref="BB84:BE84"/>
    <mergeCell ref="AP84:AS84"/>
    <mergeCell ref="AX85:BA85"/>
    <mergeCell ref="BB85:BE85"/>
    <mergeCell ref="D85:T85"/>
    <mergeCell ref="U85:V85"/>
    <mergeCell ref="W85:X85"/>
    <mergeCell ref="Y85:Z85"/>
    <mergeCell ref="AA85:AB85"/>
    <mergeCell ref="AC85:AD85"/>
    <mergeCell ref="AE85:AF85"/>
    <mergeCell ref="AE84:AF84"/>
    <mergeCell ref="AG84:AH84"/>
    <mergeCell ref="AI84:AJ84"/>
    <mergeCell ref="AK84:AL84"/>
    <mergeCell ref="AN84:AO84"/>
    <mergeCell ref="AN85:AO85"/>
    <mergeCell ref="D84:T84"/>
    <mergeCell ref="U84:V84"/>
    <mergeCell ref="W84:X84"/>
    <mergeCell ref="Y84:Z84"/>
    <mergeCell ref="AA84:AB84"/>
    <mergeCell ref="AC84:AD84"/>
    <mergeCell ref="AK83:AL83"/>
    <mergeCell ref="AN83:AO83"/>
    <mergeCell ref="AP83:AS83"/>
    <mergeCell ref="AT83:AW83"/>
    <mergeCell ref="AX83:BA83"/>
    <mergeCell ref="BB83:BE83"/>
    <mergeCell ref="BB82:BE82"/>
    <mergeCell ref="D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I82:AJ82"/>
    <mergeCell ref="AK82:AL82"/>
    <mergeCell ref="AN82:AO82"/>
    <mergeCell ref="AP82:AS82"/>
    <mergeCell ref="AT82:AW82"/>
    <mergeCell ref="AX82:BA82"/>
    <mergeCell ref="BB81:BE8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I81:AJ81"/>
    <mergeCell ref="AK81:AL81"/>
    <mergeCell ref="AN81:AO81"/>
    <mergeCell ref="AP81:AS81"/>
    <mergeCell ref="AT81:AW81"/>
    <mergeCell ref="AX81:BA81"/>
    <mergeCell ref="BB80:BE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I80:AJ80"/>
    <mergeCell ref="AK80:AL80"/>
    <mergeCell ref="AN80:AO80"/>
    <mergeCell ref="AP80:AS80"/>
    <mergeCell ref="AT80:AW80"/>
    <mergeCell ref="AX80:BA80"/>
    <mergeCell ref="BB79:BE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I79:AJ79"/>
    <mergeCell ref="AK79:AL79"/>
    <mergeCell ref="AN79:AO79"/>
    <mergeCell ref="AP79:AS79"/>
    <mergeCell ref="AT79:AW79"/>
    <mergeCell ref="AX79:BA79"/>
    <mergeCell ref="BB78:BE78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78:AJ78"/>
    <mergeCell ref="AK78:AL78"/>
    <mergeCell ref="AN78:AO78"/>
    <mergeCell ref="AP78:AS78"/>
    <mergeCell ref="AT78:AW78"/>
    <mergeCell ref="AX78:BA78"/>
    <mergeCell ref="BB77:BE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7:AJ77"/>
    <mergeCell ref="AK77:AL77"/>
    <mergeCell ref="AN77:AO77"/>
    <mergeCell ref="AP77:AS77"/>
    <mergeCell ref="AT77:AW77"/>
    <mergeCell ref="AX77:BA77"/>
    <mergeCell ref="BB76:BE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6:AJ76"/>
    <mergeCell ref="AK76:AL76"/>
    <mergeCell ref="AN76:AO76"/>
    <mergeCell ref="AP76:AS76"/>
    <mergeCell ref="AT76:AW76"/>
    <mergeCell ref="AX76:BA76"/>
    <mergeCell ref="BB75:BE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5:AJ75"/>
    <mergeCell ref="AK75:AL75"/>
    <mergeCell ref="AN75:AO75"/>
    <mergeCell ref="AP75:AS75"/>
    <mergeCell ref="AT75:AW75"/>
    <mergeCell ref="AX75:BA75"/>
    <mergeCell ref="D74:BE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D72:AO72"/>
    <mergeCell ref="AP72:AS72"/>
    <mergeCell ref="AT72:AW72"/>
    <mergeCell ref="AX72:BA72"/>
    <mergeCell ref="BB72:BE72"/>
    <mergeCell ref="D73:AO73"/>
    <mergeCell ref="AP73:AS73"/>
    <mergeCell ref="AT73:AW73"/>
    <mergeCell ref="AX73:BA73"/>
    <mergeCell ref="BB73:BE73"/>
    <mergeCell ref="D70:AO70"/>
    <mergeCell ref="AP70:AS70"/>
    <mergeCell ref="AT70:AW70"/>
    <mergeCell ref="AX70:BA70"/>
    <mergeCell ref="BB70:BE70"/>
    <mergeCell ref="D71:AO71"/>
    <mergeCell ref="AP71:AS71"/>
    <mergeCell ref="AT71:AW71"/>
    <mergeCell ref="AX71:BA71"/>
    <mergeCell ref="BB71:BE71"/>
    <mergeCell ref="D69:AO69"/>
    <mergeCell ref="AP69:AS69"/>
    <mergeCell ref="AT69:AW69"/>
    <mergeCell ref="AX69:BA69"/>
    <mergeCell ref="BB69:BE69"/>
    <mergeCell ref="AG68:AH68"/>
    <mergeCell ref="AI68:AJ68"/>
    <mergeCell ref="AK68:AL68"/>
    <mergeCell ref="AP68:AS68"/>
    <mergeCell ref="AT68:AW68"/>
    <mergeCell ref="AT67:AW67"/>
    <mergeCell ref="AX67:BA67"/>
    <mergeCell ref="BB67:BE67"/>
    <mergeCell ref="AP67:AS67"/>
    <mergeCell ref="AX68:BA68"/>
    <mergeCell ref="BB68:BE68"/>
    <mergeCell ref="D68:T68"/>
    <mergeCell ref="U68:V68"/>
    <mergeCell ref="W68:X68"/>
    <mergeCell ref="Y68:Z68"/>
    <mergeCell ref="AA68:AB68"/>
    <mergeCell ref="AC68:AD68"/>
    <mergeCell ref="AE68:AF68"/>
    <mergeCell ref="AE67:AF67"/>
    <mergeCell ref="AG67:AH67"/>
    <mergeCell ref="AI67:AJ67"/>
    <mergeCell ref="AK67:AL67"/>
    <mergeCell ref="AN67:AO67"/>
    <mergeCell ref="AN68:AO68"/>
    <mergeCell ref="AP66:AS66"/>
    <mergeCell ref="AT66:AW66"/>
    <mergeCell ref="AX66:BA66"/>
    <mergeCell ref="BB66:BE66"/>
    <mergeCell ref="D67:T67"/>
    <mergeCell ref="U67:V67"/>
    <mergeCell ref="W67:X67"/>
    <mergeCell ref="Y67:Z67"/>
    <mergeCell ref="AA67:AB67"/>
    <mergeCell ref="AC67:AD67"/>
    <mergeCell ref="AC66:AD66"/>
    <mergeCell ref="AE66:AF66"/>
    <mergeCell ref="AG66:AH66"/>
    <mergeCell ref="AI66:AJ66"/>
    <mergeCell ref="AK66:AL66"/>
    <mergeCell ref="AN66:AO66"/>
    <mergeCell ref="AN65:AO65"/>
    <mergeCell ref="AP65:AS65"/>
    <mergeCell ref="AT65:AW65"/>
    <mergeCell ref="AX65:BA65"/>
    <mergeCell ref="BB65:BE65"/>
    <mergeCell ref="D66:T66"/>
    <mergeCell ref="U66:V66"/>
    <mergeCell ref="W66:X66"/>
    <mergeCell ref="Y66:Z66"/>
    <mergeCell ref="AA66:AB66"/>
    <mergeCell ref="AA65:AB65"/>
    <mergeCell ref="AC65:AD65"/>
    <mergeCell ref="AE65:AF65"/>
    <mergeCell ref="AG65:AH65"/>
    <mergeCell ref="AI65:AJ65"/>
    <mergeCell ref="AK65:AL65"/>
    <mergeCell ref="AN64:AO64"/>
    <mergeCell ref="AP64:AS64"/>
    <mergeCell ref="AT64:AW64"/>
    <mergeCell ref="AX64:BA64"/>
    <mergeCell ref="BB64:BE64"/>
    <mergeCell ref="D65:F65"/>
    <mergeCell ref="G65:T65"/>
    <mergeCell ref="U65:V65"/>
    <mergeCell ref="W65:X65"/>
    <mergeCell ref="Y65:Z65"/>
    <mergeCell ref="AA64:AB64"/>
    <mergeCell ref="AC64:AD64"/>
    <mergeCell ref="AE64:AF64"/>
    <mergeCell ref="AG64:AH64"/>
    <mergeCell ref="AI64:AJ64"/>
    <mergeCell ref="AK64:AL64"/>
    <mergeCell ref="AN63:AO63"/>
    <mergeCell ref="AP63:AS63"/>
    <mergeCell ref="AT63:AW63"/>
    <mergeCell ref="AX63:BA63"/>
    <mergeCell ref="BB63:BE63"/>
    <mergeCell ref="D64:F64"/>
    <mergeCell ref="G64:T64"/>
    <mergeCell ref="U64:V64"/>
    <mergeCell ref="W64:X64"/>
    <mergeCell ref="Y64:Z64"/>
    <mergeCell ref="AA63:AB63"/>
    <mergeCell ref="AC63:AD63"/>
    <mergeCell ref="AE63:AF63"/>
    <mergeCell ref="AG63:AH63"/>
    <mergeCell ref="AI63:AJ63"/>
    <mergeCell ref="AK63:AL63"/>
    <mergeCell ref="AN62:AO62"/>
    <mergeCell ref="AP62:AS62"/>
    <mergeCell ref="AT62:AW62"/>
    <mergeCell ref="AX62:BA62"/>
    <mergeCell ref="BB62:BE62"/>
    <mergeCell ref="D63:F63"/>
    <mergeCell ref="G63:T63"/>
    <mergeCell ref="U63:V63"/>
    <mergeCell ref="W63:X63"/>
    <mergeCell ref="Y63:Z63"/>
    <mergeCell ref="AA62:AB62"/>
    <mergeCell ref="AC62:AD62"/>
    <mergeCell ref="AE62:AF62"/>
    <mergeCell ref="AG62:AH62"/>
    <mergeCell ref="AI62:AJ62"/>
    <mergeCell ref="AK62:AL62"/>
    <mergeCell ref="AN61:AO61"/>
    <mergeCell ref="AP61:AS61"/>
    <mergeCell ref="AT61:AW61"/>
    <mergeCell ref="AX61:BA61"/>
    <mergeCell ref="BB61:BE61"/>
    <mergeCell ref="D62:F62"/>
    <mergeCell ref="G62:T62"/>
    <mergeCell ref="U62:V62"/>
    <mergeCell ref="W62:X62"/>
    <mergeCell ref="Y62:Z62"/>
    <mergeCell ref="AA61:AB61"/>
    <mergeCell ref="AC61:AD61"/>
    <mergeCell ref="AE61:AF61"/>
    <mergeCell ref="AG61:AH61"/>
    <mergeCell ref="AI61:AJ61"/>
    <mergeCell ref="AK61:AL61"/>
    <mergeCell ref="AN60:AO60"/>
    <mergeCell ref="AP60:AS60"/>
    <mergeCell ref="AT60:AW60"/>
    <mergeCell ref="AX60:BA60"/>
    <mergeCell ref="BB60:BE60"/>
    <mergeCell ref="D61:F61"/>
    <mergeCell ref="G61:T61"/>
    <mergeCell ref="U61:V61"/>
    <mergeCell ref="W61:X61"/>
    <mergeCell ref="Y61:Z61"/>
    <mergeCell ref="AA60:AB60"/>
    <mergeCell ref="AC60:AD60"/>
    <mergeCell ref="AE60:AF60"/>
    <mergeCell ref="AG60:AH60"/>
    <mergeCell ref="AI60:AJ60"/>
    <mergeCell ref="AK60:AL60"/>
    <mergeCell ref="AI57:AJ57"/>
    <mergeCell ref="AK57:AL57"/>
    <mergeCell ref="AN57:AO57"/>
    <mergeCell ref="AP57:AS57"/>
    <mergeCell ref="D59:BE59"/>
    <mergeCell ref="D60:F60"/>
    <mergeCell ref="G60:T60"/>
    <mergeCell ref="U60:V60"/>
    <mergeCell ref="W60:X60"/>
    <mergeCell ref="Y60:Z60"/>
    <mergeCell ref="W57:X57"/>
    <mergeCell ref="Y57:Z57"/>
    <mergeCell ref="AA57:AB57"/>
    <mergeCell ref="AC57:AD57"/>
    <mergeCell ref="AE57:AF57"/>
    <mergeCell ref="AG57:AH57"/>
    <mergeCell ref="AT56:AW56"/>
    <mergeCell ref="AX56:BA56"/>
    <mergeCell ref="BB56:BE56"/>
    <mergeCell ref="BF56:BF58"/>
    <mergeCell ref="AT57:AW57"/>
    <mergeCell ref="AX57:BA57"/>
    <mergeCell ref="BB57:BE57"/>
    <mergeCell ref="D58:BE58"/>
    <mergeCell ref="D57:T57"/>
    <mergeCell ref="U57:V57"/>
    <mergeCell ref="AE56:AF56"/>
    <mergeCell ref="AG56:AH56"/>
    <mergeCell ref="AI56:AJ56"/>
    <mergeCell ref="AK56:AL56"/>
    <mergeCell ref="AN56:AO56"/>
    <mergeCell ref="AP56:AS56"/>
    <mergeCell ref="BB53:BE53"/>
    <mergeCell ref="D54:BE54"/>
    <mergeCell ref="D55:BE55"/>
    <mergeCell ref="D56:F56"/>
    <mergeCell ref="G56:T56"/>
    <mergeCell ref="U56:V56"/>
    <mergeCell ref="W56:X56"/>
    <mergeCell ref="Y56:Z56"/>
    <mergeCell ref="AA56:AB56"/>
    <mergeCell ref="AC56:AD56"/>
    <mergeCell ref="AI53:AJ53"/>
    <mergeCell ref="AK53:AL53"/>
    <mergeCell ref="AN53:AO53"/>
    <mergeCell ref="AP53:AS53"/>
    <mergeCell ref="AT53:AW53"/>
    <mergeCell ref="AX53:BA53"/>
    <mergeCell ref="AX52:BA52"/>
    <mergeCell ref="BB52:BE52"/>
    <mergeCell ref="D53:T53"/>
    <mergeCell ref="U53:V53"/>
    <mergeCell ref="W53:X53"/>
    <mergeCell ref="Y53:Z53"/>
    <mergeCell ref="AA53:AB53"/>
    <mergeCell ref="AC53:AD53"/>
    <mergeCell ref="AE53:AF53"/>
    <mergeCell ref="AG53:AH53"/>
    <mergeCell ref="AG52:AH52"/>
    <mergeCell ref="AI52:AJ52"/>
    <mergeCell ref="AK52:AL52"/>
    <mergeCell ref="AN52:AO52"/>
    <mergeCell ref="AP52:AS52"/>
    <mergeCell ref="AT52:AW52"/>
    <mergeCell ref="AT51:AW51"/>
    <mergeCell ref="AX51:BA51"/>
    <mergeCell ref="BB51:BE51"/>
    <mergeCell ref="D52:T52"/>
    <mergeCell ref="U52:V52"/>
    <mergeCell ref="W52:X52"/>
    <mergeCell ref="Y52:Z52"/>
    <mergeCell ref="AA52:AB52"/>
    <mergeCell ref="AC52:AD52"/>
    <mergeCell ref="AE52:AF52"/>
    <mergeCell ref="AE51:AF51"/>
    <mergeCell ref="AG51:AH51"/>
    <mergeCell ref="AI51:AJ51"/>
    <mergeCell ref="AK51:AL51"/>
    <mergeCell ref="AN51:AO51"/>
    <mergeCell ref="AP51:AS51"/>
    <mergeCell ref="AX50:BA50"/>
    <mergeCell ref="BB50:BE50"/>
    <mergeCell ref="BF50:BF52"/>
    <mergeCell ref="D51:F51"/>
    <mergeCell ref="G51:T51"/>
    <mergeCell ref="U51:V51"/>
    <mergeCell ref="W51:X51"/>
    <mergeCell ref="Y51:Z51"/>
    <mergeCell ref="AA51:AB51"/>
    <mergeCell ref="AC51:AD51"/>
    <mergeCell ref="AG50:AH50"/>
    <mergeCell ref="AI50:AJ50"/>
    <mergeCell ref="AK50:AL50"/>
    <mergeCell ref="AN50:AO50"/>
    <mergeCell ref="AP50:AS50"/>
    <mergeCell ref="AT50:AW50"/>
    <mergeCell ref="AX49:BA49"/>
    <mergeCell ref="BB49:BE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49:AH49"/>
    <mergeCell ref="AI49:AJ49"/>
    <mergeCell ref="AK49:AL49"/>
    <mergeCell ref="AN49:AO49"/>
    <mergeCell ref="AP49:AS49"/>
    <mergeCell ref="AT49:AW49"/>
    <mergeCell ref="BB47:BE47"/>
    <mergeCell ref="D48:BE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I47:AJ47"/>
    <mergeCell ref="AK47:AL47"/>
    <mergeCell ref="AN47:AO47"/>
    <mergeCell ref="AP47:AS47"/>
    <mergeCell ref="AT47:AW47"/>
    <mergeCell ref="AX47:BA47"/>
    <mergeCell ref="AX46:BA46"/>
    <mergeCell ref="BB46:BE46"/>
    <mergeCell ref="D47:T47"/>
    <mergeCell ref="U47:V47"/>
    <mergeCell ref="W47:X47"/>
    <mergeCell ref="Y47:Z47"/>
    <mergeCell ref="AA47:AB47"/>
    <mergeCell ref="AC47:AD47"/>
    <mergeCell ref="AE47:AF47"/>
    <mergeCell ref="AG47:AH47"/>
    <mergeCell ref="AG46:AH46"/>
    <mergeCell ref="AI46:AJ46"/>
    <mergeCell ref="AK46:AL46"/>
    <mergeCell ref="AN46:AO46"/>
    <mergeCell ref="AP46:AS46"/>
    <mergeCell ref="AT46:AW46"/>
    <mergeCell ref="AX45:BA45"/>
    <mergeCell ref="BB45:BE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5:AH45"/>
    <mergeCell ref="AI45:AJ45"/>
    <mergeCell ref="AK45:AL45"/>
    <mergeCell ref="AN45:AO45"/>
    <mergeCell ref="AP45:AS45"/>
    <mergeCell ref="AT45:AW45"/>
    <mergeCell ref="AX44:BA44"/>
    <mergeCell ref="BB44:BE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4:AH44"/>
    <mergeCell ref="AI44:AJ44"/>
    <mergeCell ref="AK44:AL44"/>
    <mergeCell ref="AN44:AO44"/>
    <mergeCell ref="AP44:AS44"/>
    <mergeCell ref="AT44:AW44"/>
    <mergeCell ref="BB42:BE42"/>
    <mergeCell ref="D43:BE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2:AH42"/>
    <mergeCell ref="AI42:AJ42"/>
    <mergeCell ref="AK42:AL42"/>
    <mergeCell ref="AP42:AS42"/>
    <mergeCell ref="AT42:AW42"/>
    <mergeCell ref="AX42:BA42"/>
    <mergeCell ref="AT41:AW41"/>
    <mergeCell ref="AX41:BA41"/>
    <mergeCell ref="BB41:BE41"/>
    <mergeCell ref="D42:T42"/>
    <mergeCell ref="U42:V42"/>
    <mergeCell ref="W42:X42"/>
    <mergeCell ref="Y42:Z42"/>
    <mergeCell ref="AA42:AB42"/>
    <mergeCell ref="AC42:AD42"/>
    <mergeCell ref="AE42:AF42"/>
    <mergeCell ref="AE41:AF41"/>
    <mergeCell ref="AG41:AH41"/>
    <mergeCell ref="AI41:AJ41"/>
    <mergeCell ref="AK41:AL41"/>
    <mergeCell ref="AM41:AN41"/>
    <mergeCell ref="AP41:AS41"/>
    <mergeCell ref="BD38:BE38"/>
    <mergeCell ref="D39:BE39"/>
    <mergeCell ref="D40:BE40"/>
    <mergeCell ref="D41:F41"/>
    <mergeCell ref="G41:T41"/>
    <mergeCell ref="U41:V41"/>
    <mergeCell ref="W41:X41"/>
    <mergeCell ref="Y41:Z41"/>
    <mergeCell ref="AA41:AB41"/>
    <mergeCell ref="AC41:AD41"/>
    <mergeCell ref="AR38:AS38"/>
    <mergeCell ref="AT38:AU38"/>
    <mergeCell ref="AV38:AW38"/>
    <mergeCell ref="AX38:AY38"/>
    <mergeCell ref="AZ38:BA38"/>
    <mergeCell ref="BB38:BC38"/>
    <mergeCell ref="AE38:AF38"/>
    <mergeCell ref="AG38:AH38"/>
    <mergeCell ref="AI38:AJ38"/>
    <mergeCell ref="AK38:AL38"/>
    <mergeCell ref="AN38:AO38"/>
    <mergeCell ref="AP38:AQ38"/>
    <mergeCell ref="D38:F38"/>
    <mergeCell ref="G38:T38"/>
    <mergeCell ref="U38:V38"/>
    <mergeCell ref="W38:X38"/>
    <mergeCell ref="Y38:Z38"/>
    <mergeCell ref="AP33:AW33"/>
    <mergeCell ref="AG33:AH37"/>
    <mergeCell ref="AI33:AM33"/>
    <mergeCell ref="AA38:AB38"/>
    <mergeCell ref="AC38:AD38"/>
    <mergeCell ref="AX33:BE33"/>
    <mergeCell ref="AI34:AJ37"/>
    <mergeCell ref="AK34:AL37"/>
    <mergeCell ref="AM34:AM37"/>
    <mergeCell ref="AP34:BE34"/>
    <mergeCell ref="Y32:AB32"/>
    <mergeCell ref="AE32:AF37"/>
    <mergeCell ref="AG32:AM32"/>
    <mergeCell ref="Y33:Z37"/>
    <mergeCell ref="AA33:AB37"/>
    <mergeCell ref="A30:BI30"/>
    <mergeCell ref="D31:F37"/>
    <mergeCell ref="G31:T37"/>
    <mergeCell ref="U31:AB31"/>
    <mergeCell ref="AC31:AD37"/>
    <mergeCell ref="AE31:AM31"/>
    <mergeCell ref="AN31:AO37"/>
    <mergeCell ref="AP31:BE32"/>
    <mergeCell ref="U32:V37"/>
    <mergeCell ref="W32:X37"/>
    <mergeCell ref="AN28:AS28"/>
    <mergeCell ref="AT28:BB28"/>
    <mergeCell ref="BC28:BD28"/>
    <mergeCell ref="D29:E29"/>
    <mergeCell ref="F29:G29"/>
    <mergeCell ref="H29:I29"/>
    <mergeCell ref="J29:K29"/>
    <mergeCell ref="L29:N29"/>
    <mergeCell ref="O29:P29"/>
    <mergeCell ref="Q29:R29"/>
    <mergeCell ref="O27:P27"/>
    <mergeCell ref="Q27:R27"/>
    <mergeCell ref="W27:AB27"/>
    <mergeCell ref="AC27:AE27"/>
    <mergeCell ref="AF27:AH27"/>
    <mergeCell ref="D28:E28"/>
    <mergeCell ref="F28:G28"/>
    <mergeCell ref="W28:AB28"/>
    <mergeCell ref="AC28:AE28"/>
    <mergeCell ref="AF28:AH28"/>
    <mergeCell ref="AC26:AE26"/>
    <mergeCell ref="AF26:AH26"/>
    <mergeCell ref="AM26:AS27"/>
    <mergeCell ref="AT26:BB27"/>
    <mergeCell ref="BC26:BE27"/>
    <mergeCell ref="D27:E27"/>
    <mergeCell ref="F27:G27"/>
    <mergeCell ref="H27:I27"/>
    <mergeCell ref="J27:K27"/>
    <mergeCell ref="L27:N27"/>
    <mergeCell ref="AT24:BB25"/>
    <mergeCell ref="BC24:BE25"/>
    <mergeCell ref="D26:E26"/>
    <mergeCell ref="F26:G26"/>
    <mergeCell ref="H26:I26"/>
    <mergeCell ref="J26:K26"/>
    <mergeCell ref="L26:N26"/>
    <mergeCell ref="O26:P26"/>
    <mergeCell ref="Q26:R26"/>
    <mergeCell ref="W26:AB26"/>
    <mergeCell ref="O24:P25"/>
    <mergeCell ref="Q24:R25"/>
    <mergeCell ref="W24:AB25"/>
    <mergeCell ref="AC24:AE25"/>
    <mergeCell ref="AF24:AH25"/>
    <mergeCell ref="AM24:AS25"/>
    <mergeCell ref="C24:C25"/>
    <mergeCell ref="D24:E25"/>
    <mergeCell ref="F24:G25"/>
    <mergeCell ref="H24:I25"/>
    <mergeCell ref="J24:K25"/>
    <mergeCell ref="L24:N25"/>
    <mergeCell ref="A23:R23"/>
    <mergeCell ref="U23:AG23"/>
    <mergeCell ref="AB17:AE17"/>
    <mergeCell ref="AF17:AI17"/>
    <mergeCell ref="AJ17:AL17"/>
    <mergeCell ref="AW17:AZ17"/>
    <mergeCell ref="D17:D18"/>
    <mergeCell ref="E17:H17"/>
    <mergeCell ref="I17:M17"/>
    <mergeCell ref="S17:V17"/>
    <mergeCell ref="W21:AG21"/>
    <mergeCell ref="AJ21:AW21"/>
    <mergeCell ref="Q12:AB12"/>
    <mergeCell ref="AC12:AP12"/>
    <mergeCell ref="AC13:AP13"/>
    <mergeCell ref="Q14:AB14"/>
    <mergeCell ref="AM17:AR17"/>
    <mergeCell ref="AS17:AV17"/>
    <mergeCell ref="C17:C18"/>
    <mergeCell ref="AU9:BB9"/>
    <mergeCell ref="BC9:BI9"/>
    <mergeCell ref="P10:AT10"/>
    <mergeCell ref="AV10:BB10"/>
    <mergeCell ref="BC10:BI10"/>
    <mergeCell ref="N17:R17"/>
    <mergeCell ref="BA17:BE17"/>
    <mergeCell ref="AM18:AN18"/>
    <mergeCell ref="W17:AA17"/>
    <mergeCell ref="X11:AT11"/>
    <mergeCell ref="BC11:BI11"/>
    <mergeCell ref="P7:W7"/>
    <mergeCell ref="X7:AT7"/>
    <mergeCell ref="AU7:BA7"/>
    <mergeCell ref="BC7:BI7"/>
    <mergeCell ref="Q15:AB15"/>
    <mergeCell ref="AC15:AP15"/>
    <mergeCell ref="A16:AV16"/>
    <mergeCell ref="B8:L8"/>
    <mergeCell ref="X8:AT8"/>
    <mergeCell ref="BC8:BI8"/>
    <mergeCell ref="AH5:AT5"/>
    <mergeCell ref="AU5:BB5"/>
    <mergeCell ref="BC5:BI5"/>
    <mergeCell ref="S6:AB6"/>
    <mergeCell ref="AH6:AT6"/>
    <mergeCell ref="BC6:BI6"/>
    <mergeCell ref="AN23:BF23"/>
    <mergeCell ref="U1:AR1"/>
    <mergeCell ref="A2:BD2"/>
    <mergeCell ref="A3:BB3"/>
    <mergeCell ref="Y4:AN4"/>
    <mergeCell ref="AV4:BB4"/>
    <mergeCell ref="BC4:BI4"/>
    <mergeCell ref="B5:N5"/>
    <mergeCell ref="P5:T5"/>
    <mergeCell ref="U5:AB5"/>
  </mergeCells>
  <printOptions/>
  <pageMargins left="1.1023622047244095" right="0" top="0.2755905511811024" bottom="0" header="0" footer="0"/>
  <pageSetup fitToHeight="1" fitToWidth="1" horizontalDpi="600" verticalDpi="600" orientation="portrait" paperSize="8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90" zoomScaleNormal="90" zoomScaleSheetLayoutView="90" zoomScalePageLayoutView="0" workbookViewId="0" topLeftCell="A1">
      <selection activeCell="B26" sqref="B26"/>
    </sheetView>
  </sheetViews>
  <sheetFormatPr defaultColWidth="9.00390625" defaultRowHeight="12.75"/>
  <cols>
    <col min="1" max="1" width="9.75390625" style="5" customWidth="1"/>
    <col min="2" max="2" width="58.375" style="10" customWidth="1"/>
    <col min="3" max="3" width="9.375" style="10" customWidth="1"/>
    <col min="4" max="4" width="11.375" style="11" customWidth="1"/>
    <col min="5" max="5" width="12.375" style="10" customWidth="1"/>
    <col min="6" max="6" width="17.625" style="10" customWidth="1"/>
    <col min="7" max="7" width="6.25390625" style="5" customWidth="1"/>
    <col min="8" max="8" width="7.00390625" style="5" customWidth="1"/>
    <col min="9" max="16384" width="9.125" style="5" customWidth="1"/>
  </cols>
  <sheetData>
    <row r="1" spans="1:6" ht="21.75" customHeight="1">
      <c r="A1" s="730" t="s">
        <v>120</v>
      </c>
      <c r="B1" s="730"/>
      <c r="C1" s="730"/>
      <c r="D1" s="730"/>
      <c r="E1" s="730"/>
      <c r="F1" s="4"/>
    </row>
    <row r="2" spans="1:6" ht="14.25" customHeight="1">
      <c r="A2" s="731" t="s">
        <v>121</v>
      </c>
      <c r="B2" s="732"/>
      <c r="C2" s="732"/>
      <c r="D2" s="732"/>
      <c r="E2" s="732"/>
      <c r="F2" s="6"/>
    </row>
    <row r="3" spans="1:6" ht="14.25" customHeight="1">
      <c r="A3" s="731" t="s">
        <v>122</v>
      </c>
      <c r="B3" s="732"/>
      <c r="C3" s="732"/>
      <c r="D3" s="732"/>
      <c r="E3" s="732"/>
      <c r="F3" s="6"/>
    </row>
    <row r="4" spans="1:6" ht="14.25" customHeight="1">
      <c r="A4" s="731" t="s">
        <v>183</v>
      </c>
      <c r="B4" s="732"/>
      <c r="C4" s="732"/>
      <c r="D4" s="732"/>
      <c r="E4" s="732"/>
      <c r="F4" s="6"/>
    </row>
    <row r="5" spans="1:6" ht="14.25" customHeight="1">
      <c r="A5" s="731" t="s">
        <v>198</v>
      </c>
      <c r="B5" s="732"/>
      <c r="C5" s="732"/>
      <c r="D5" s="732"/>
      <c r="E5" s="732"/>
      <c r="F5" s="6"/>
    </row>
    <row r="6" spans="1:6" ht="27.75" customHeight="1">
      <c r="A6" s="733" t="s">
        <v>199</v>
      </c>
      <c r="B6" s="732"/>
      <c r="C6" s="732"/>
      <c r="D6" s="732"/>
      <c r="E6" s="732"/>
      <c r="F6" s="6"/>
    </row>
    <row r="7" spans="1:6" ht="10.5" customHeight="1" thickBot="1">
      <c r="A7" s="7"/>
      <c r="B7" s="6"/>
      <c r="C7" s="6"/>
      <c r="D7" s="6"/>
      <c r="E7" s="6"/>
      <c r="F7" s="6"/>
    </row>
    <row r="8" spans="1:6" ht="66" customHeight="1" thickBot="1">
      <c r="A8" s="276" t="s">
        <v>31</v>
      </c>
      <c r="B8" s="277" t="s">
        <v>123</v>
      </c>
      <c r="C8" s="276" t="s">
        <v>124</v>
      </c>
      <c r="D8" s="737" t="s">
        <v>125</v>
      </c>
      <c r="E8" s="738"/>
      <c r="F8" s="276" t="s">
        <v>126</v>
      </c>
    </row>
    <row r="9" spans="1:6" ht="56.25">
      <c r="A9" s="739">
        <v>1</v>
      </c>
      <c r="B9" s="13" t="s">
        <v>127</v>
      </c>
      <c r="C9" s="14">
        <v>1.5</v>
      </c>
      <c r="D9" s="15"/>
      <c r="E9" s="16" t="s">
        <v>128</v>
      </c>
      <c r="F9" s="17">
        <v>2</v>
      </c>
    </row>
    <row r="10" spans="1:6" ht="37.5">
      <c r="A10" s="739"/>
      <c r="B10" s="13" t="s">
        <v>129</v>
      </c>
      <c r="C10" s="14">
        <v>2</v>
      </c>
      <c r="D10" s="15"/>
      <c r="E10" s="18" t="s">
        <v>130</v>
      </c>
      <c r="F10" s="19">
        <v>1.5</v>
      </c>
    </row>
    <row r="11" spans="1:13" ht="18.75">
      <c r="A11" s="739"/>
      <c r="B11" s="20" t="s">
        <v>131</v>
      </c>
      <c r="C11" s="12">
        <v>3</v>
      </c>
      <c r="D11" s="21"/>
      <c r="E11" s="22" t="s">
        <v>130</v>
      </c>
      <c r="F11" s="19">
        <v>3</v>
      </c>
      <c r="J11" s="291"/>
      <c r="K11" s="292"/>
      <c r="L11" s="293"/>
      <c r="M11" s="294"/>
    </row>
    <row r="12" spans="1:6" ht="56.25">
      <c r="A12" s="739"/>
      <c r="B12" s="13" t="s">
        <v>132</v>
      </c>
      <c r="C12" s="14">
        <v>6</v>
      </c>
      <c r="D12" s="15"/>
      <c r="E12" s="18" t="s">
        <v>133</v>
      </c>
      <c r="F12" s="19">
        <v>4</v>
      </c>
    </row>
    <row r="13" spans="1:6" ht="18.75">
      <c r="A13" s="739"/>
      <c r="B13" s="13" t="s">
        <v>184</v>
      </c>
      <c r="C13" s="23">
        <v>5</v>
      </c>
      <c r="D13" s="15"/>
      <c r="E13" s="18" t="s">
        <v>130</v>
      </c>
      <c r="F13" s="19">
        <v>2</v>
      </c>
    </row>
    <row r="14" spans="1:6" ht="37.5">
      <c r="A14" s="739"/>
      <c r="B14" s="13" t="s">
        <v>185</v>
      </c>
      <c r="C14" s="23">
        <v>5</v>
      </c>
      <c r="D14" s="24" t="s">
        <v>135</v>
      </c>
      <c r="E14" s="18" t="s">
        <v>133</v>
      </c>
      <c r="F14" s="19">
        <v>3</v>
      </c>
    </row>
    <row r="15" spans="1:6" ht="20.25" customHeight="1">
      <c r="A15" s="739"/>
      <c r="B15" s="13" t="s">
        <v>186</v>
      </c>
      <c r="C15" s="17">
        <v>4</v>
      </c>
      <c r="D15" s="24"/>
      <c r="E15" s="25" t="s">
        <v>130</v>
      </c>
      <c r="F15" s="26">
        <v>2</v>
      </c>
    </row>
    <row r="16" spans="1:9" ht="21" customHeight="1" thickBot="1">
      <c r="A16" s="740"/>
      <c r="B16" s="44" t="s">
        <v>136</v>
      </c>
      <c r="C16" s="27">
        <v>3.5</v>
      </c>
      <c r="D16" s="28"/>
      <c r="E16" s="22" t="s">
        <v>133</v>
      </c>
      <c r="F16" s="21">
        <v>2</v>
      </c>
      <c r="I16" s="8"/>
    </row>
    <row r="17" spans="1:6" ht="19.5" thickBot="1">
      <c r="A17" s="734" t="s">
        <v>36</v>
      </c>
      <c r="B17" s="735"/>
      <c r="C17" s="29">
        <f>SUM(C9:C16)</f>
        <v>30</v>
      </c>
      <c r="D17" s="30"/>
      <c r="E17" s="31" t="s">
        <v>163</v>
      </c>
      <c r="F17" s="29">
        <f>SUM(F9:F16)</f>
        <v>19.5</v>
      </c>
    </row>
    <row r="18" spans="1:6" ht="33" customHeight="1">
      <c r="A18" s="741">
        <v>2</v>
      </c>
      <c r="B18" s="32" t="s">
        <v>137</v>
      </c>
      <c r="C18" s="12">
        <v>2</v>
      </c>
      <c r="D18" s="17"/>
      <c r="E18" s="34" t="s">
        <v>130</v>
      </c>
      <c r="F18" s="17">
        <v>1</v>
      </c>
    </row>
    <row r="19" spans="1:6" ht="56.25">
      <c r="A19" s="739"/>
      <c r="B19" s="33" t="s">
        <v>127</v>
      </c>
      <c r="C19" s="19">
        <v>1.5</v>
      </c>
      <c r="D19" s="24"/>
      <c r="E19" s="34" t="s">
        <v>130</v>
      </c>
      <c r="F19" s="19">
        <v>2</v>
      </c>
    </row>
    <row r="20" spans="1:6" ht="18.75" customHeight="1">
      <c r="A20" s="739"/>
      <c r="B20" s="45" t="s">
        <v>138</v>
      </c>
      <c r="C20" s="19">
        <v>2</v>
      </c>
      <c r="D20" s="24"/>
      <c r="E20" s="34" t="s">
        <v>130</v>
      </c>
      <c r="F20" s="19">
        <v>2</v>
      </c>
    </row>
    <row r="21" spans="1:6" ht="18.75">
      <c r="A21" s="739"/>
      <c r="B21" s="33" t="s">
        <v>139</v>
      </c>
      <c r="C21" s="14">
        <v>3</v>
      </c>
      <c r="D21" s="24" t="s">
        <v>140</v>
      </c>
      <c r="E21" s="18" t="s">
        <v>130</v>
      </c>
      <c r="F21" s="19">
        <v>3</v>
      </c>
    </row>
    <row r="22" spans="1:6" ht="37.5">
      <c r="A22" s="739"/>
      <c r="B22" s="18" t="s">
        <v>141</v>
      </c>
      <c r="C22" s="19">
        <v>5</v>
      </c>
      <c r="D22" s="24"/>
      <c r="E22" s="22" t="s">
        <v>130</v>
      </c>
      <c r="F22" s="19">
        <v>4</v>
      </c>
    </row>
    <row r="23" spans="1:6" ht="37.5">
      <c r="A23" s="739"/>
      <c r="B23" s="33" t="s">
        <v>187</v>
      </c>
      <c r="C23" s="21">
        <v>8</v>
      </c>
      <c r="D23" s="35" t="s">
        <v>135</v>
      </c>
      <c r="E23" s="34" t="s">
        <v>133</v>
      </c>
      <c r="F23" s="19">
        <v>3</v>
      </c>
    </row>
    <row r="24" spans="1:6" ht="18.75">
      <c r="A24" s="739"/>
      <c r="B24" s="33" t="s">
        <v>188</v>
      </c>
      <c r="C24" s="21">
        <v>3</v>
      </c>
      <c r="D24" s="35"/>
      <c r="E24" s="36" t="s">
        <v>133</v>
      </c>
      <c r="F24" s="19">
        <v>2</v>
      </c>
    </row>
    <row r="25" spans="1:6" ht="18.75">
      <c r="A25" s="739"/>
      <c r="B25" s="46" t="s">
        <v>189</v>
      </c>
      <c r="C25" s="19">
        <v>3</v>
      </c>
      <c r="D25" s="24"/>
      <c r="E25" s="22" t="s">
        <v>130</v>
      </c>
      <c r="F25" s="19">
        <v>2</v>
      </c>
    </row>
    <row r="26" spans="1:6" ht="34.5" customHeight="1" thickBot="1">
      <c r="A26" s="740"/>
      <c r="B26" s="33" t="s">
        <v>190</v>
      </c>
      <c r="C26" s="21">
        <v>2.5</v>
      </c>
      <c r="D26" s="35"/>
      <c r="E26" s="36" t="s">
        <v>133</v>
      </c>
      <c r="F26" s="21">
        <v>2</v>
      </c>
    </row>
    <row r="27" spans="1:6" ht="19.5" thickBot="1">
      <c r="A27" s="734" t="s">
        <v>36</v>
      </c>
      <c r="B27" s="735"/>
      <c r="C27" s="29">
        <f>SUM(C18:C26)</f>
        <v>30</v>
      </c>
      <c r="D27" s="30"/>
      <c r="E27" s="31" t="s">
        <v>191</v>
      </c>
      <c r="F27" s="29">
        <f>SUM(F18:F26)</f>
        <v>21</v>
      </c>
    </row>
    <row r="28" spans="1:6" ht="18.75">
      <c r="A28" s="741">
        <v>3</v>
      </c>
      <c r="B28" s="37" t="s">
        <v>142</v>
      </c>
      <c r="C28" s="38">
        <v>14</v>
      </c>
      <c r="D28" s="39"/>
      <c r="E28" s="22" t="s">
        <v>130</v>
      </c>
      <c r="F28" s="40"/>
    </row>
    <row r="29" spans="1:6" ht="19.5" thickBot="1">
      <c r="A29" s="739"/>
      <c r="B29" s="13" t="s">
        <v>105</v>
      </c>
      <c r="C29" s="14">
        <v>16</v>
      </c>
      <c r="D29" s="15"/>
      <c r="E29" s="18"/>
      <c r="F29" s="41"/>
    </row>
    <row r="30" spans="1:6" ht="19.5" thickBot="1">
      <c r="A30" s="734" t="s">
        <v>36</v>
      </c>
      <c r="B30" s="735"/>
      <c r="C30" s="29">
        <f>SUM(C28:C29)</f>
        <v>30</v>
      </c>
      <c r="D30" s="30"/>
      <c r="E30" s="278">
        <v>1</v>
      </c>
      <c r="F30" s="279"/>
    </row>
    <row r="31" spans="1:6" ht="19.5" thickBot="1">
      <c r="A31" s="734" t="s">
        <v>36</v>
      </c>
      <c r="B31" s="735"/>
      <c r="C31" s="280">
        <f>C30+C27+C17</f>
        <v>90</v>
      </c>
      <c r="D31" s="281"/>
      <c r="E31" s="279"/>
      <c r="F31" s="279"/>
    </row>
    <row r="32" spans="1:6" ht="14.25">
      <c r="A32" s="736"/>
      <c r="B32" s="736"/>
      <c r="C32" s="736"/>
      <c r="D32" s="736"/>
      <c r="E32" s="736"/>
      <c r="F32" s="9"/>
    </row>
    <row r="33" spans="1:6" ht="15">
      <c r="A33" s="282"/>
      <c r="B33" s="283" t="s">
        <v>200</v>
      </c>
      <c r="C33" s="283"/>
      <c r="D33" s="284"/>
      <c r="E33" s="283"/>
      <c r="F33" s="283"/>
    </row>
  </sheetData>
  <sheetProtection/>
  <mergeCells count="15">
    <mergeCell ref="A30:B30"/>
    <mergeCell ref="A31:B31"/>
    <mergeCell ref="A32:E32"/>
    <mergeCell ref="D8:E8"/>
    <mergeCell ref="A9:A16"/>
    <mergeCell ref="A17:B17"/>
    <mergeCell ref="A18:A26"/>
    <mergeCell ref="A27:B27"/>
    <mergeCell ref="A28:A29"/>
    <mergeCell ref="A1:E1"/>
    <mergeCell ref="A2:E2"/>
    <mergeCell ref="A3:E3"/>
    <mergeCell ref="A4:E4"/>
    <mergeCell ref="A5:E5"/>
    <mergeCell ref="A6:E6"/>
  </mergeCells>
  <printOptions/>
  <pageMargins left="0.35433070866141736" right="0.2755905511811024" top="0.35433070866141736" bottom="0.1968503937007874" header="0.5511811023622047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yakynina</cp:lastModifiedBy>
  <cp:lastPrinted>2019-04-03T08:00:47Z</cp:lastPrinted>
  <dcterms:created xsi:type="dcterms:W3CDTF">2015-04-27T13:59:12Z</dcterms:created>
  <dcterms:modified xsi:type="dcterms:W3CDTF">2019-06-05T11:27:30Z</dcterms:modified>
  <cp:category/>
  <cp:version/>
  <cp:contentType/>
  <cp:contentStatus/>
</cp:coreProperties>
</file>