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11760" activeTab="3"/>
  </bookViews>
  <sheets>
    <sheet name="1 курс заочна" sheetId="1" r:id="rId1"/>
    <sheet name="2 курс заочна" sheetId="2" r:id="rId2"/>
    <sheet name="3 курс заочна" sheetId="3" r:id="rId3"/>
    <sheet name="4 курс заочна" sheetId="4" r:id="rId4"/>
  </sheets>
  <definedNames>
    <definedName name="_xlnm.Print_Area" localSheetId="0">'1 курс заочна'!$A$1:$BE$67</definedName>
    <definedName name="_xlnm.Print_Area" localSheetId="1">'2 курс заочна'!$A$1:$BF$65</definedName>
    <definedName name="_xlnm.Print_Area" localSheetId="2">'3 курс заочна'!$A$1:$BE$63</definedName>
    <definedName name="_xlnm.Print_Area" localSheetId="3">'4 курс заочна'!$A$1:$BE$82</definedName>
  </definedNames>
  <calcPr fullCalcOnLoad="1"/>
</workbook>
</file>

<file path=xl/sharedStrings.xml><?xml version="1.0" encoding="utf-8"?>
<sst xmlns="http://schemas.openxmlformats.org/spreadsheetml/2006/main" count="614" uniqueCount="231">
  <si>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</si>
  <si>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</si>
  <si>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</si>
  <si>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</si>
  <si>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</si>
  <si>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</si>
  <si>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</si>
  <si>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</si>
  <si>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</si>
  <si>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</si>
  <si>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</si>
  <si>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</si>
  <si>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</si>
  <si>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</si>
  <si>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</si>
  <si>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</si>
  <si>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</si>
  <si>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</si>
  <si>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</si>
  <si>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</si>
  <si>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</si>
  <si>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</si>
  <si>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</si>
  <si>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</si>
  <si>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</si>
  <si>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</si>
  <si>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</si>
  <si>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</si>
  <si>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</si>
  <si>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</si>
  <si>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</si>
  <si>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</si>
  <si>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</si>
  <si>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</si>
  <si>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</si>
  <si>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</si>
  <si>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</si>
  <si>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</si>
  <si>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</si>
  <si>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</si>
  <si>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</si>
  <si>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</si>
  <si>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</si>
  <si>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</si>
  <si>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</si>
  <si>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</si>
  <si>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</si>
  <si>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</si>
  <si>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</si>
  <si>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</si>
  <si>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</si>
  <si>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</si>
  <si>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</si>
  <si>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</si>
  <si>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Всього  годин</t>
  </si>
  <si>
    <t>(підпис)</t>
  </si>
  <si>
    <t>(П.І.Б.)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</si>
  <si>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</si>
  <si>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</si>
  <si>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</si>
  <si>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</si>
  <si>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 xml:space="preserve">          ЗАТВЕРДЖУЮ</t>
  </si>
  <si>
    <t>18 тижнів</t>
  </si>
  <si>
    <t>3 роки 10 міс.(4 н.р)</t>
  </si>
  <si>
    <t>АТЕСТАЦІЯ ВИПУСКНИКІВ</t>
  </si>
  <si>
    <t>Форма  атестації    випускників</t>
  </si>
  <si>
    <t>ЕК</t>
  </si>
  <si>
    <t>d - кількість членів ЕК з даної кафедри</t>
  </si>
  <si>
    <t>Освітній  ступень</t>
  </si>
  <si>
    <t>Спеціальність  (код і назва)</t>
  </si>
  <si>
    <t>ВСЬОГО ЗА ТЕРМІН  НАВЧАННЯ: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</si>
  <si>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</si>
  <si>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</si>
  <si>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</si>
  <si>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 xml:space="preserve">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</si>
  <si>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</si>
  <si>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ЦИКЛ ЗАГАЛЬНОЇ ПІДГОТОВКИ:</t>
  </si>
  <si>
    <t>ВСЬОГО ЗА  ЦИКЛ ПРОФЕСІЙНОЇ ПІДГОТОВКИ:</t>
  </si>
  <si>
    <t>ІІ.1.Навчальні дисципліни професійної та практичнгої  підготовки</t>
  </si>
  <si>
    <t>ІІ.2 Навчальні дисципліни професійної та  практичної підготовки (за вибором студентів)</t>
  </si>
  <si>
    <t xml:space="preserve">                  ________________________Ю.І.Якименко                                        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</si>
  <si>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</si>
  <si>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</si>
  <si>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</si>
  <si>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 xml:space="preserve">Лабораторні </t>
  </si>
  <si>
    <t xml:space="preserve">Лекції  </t>
  </si>
  <si>
    <t>Практ.
(семінари)</t>
  </si>
  <si>
    <t>Лаборатор
комп.практ</t>
  </si>
  <si>
    <t>за  НП</t>
  </si>
  <si>
    <t>з урахуван. Інд занять</t>
  </si>
  <si>
    <t>Разом за п.1.1.</t>
  </si>
  <si>
    <t>Разом за п.1.2.</t>
  </si>
  <si>
    <t>Разом за п.1.3.</t>
  </si>
  <si>
    <t>Разом за п.1.4.</t>
  </si>
  <si>
    <t>Разом за п.2.1.</t>
  </si>
  <si>
    <t>Разом за п.2.2.</t>
  </si>
  <si>
    <t>25</t>
  </si>
  <si>
    <t>121 Інженерія програмного забезпечення</t>
  </si>
  <si>
    <t>Програмне забезпечення інформаційних управляючих систем та технологій</t>
  </si>
  <si>
    <t xml:space="preserve">Автоматизованих систем обробки інформації і управління </t>
  </si>
  <si>
    <t>інформатики та</t>
  </si>
  <si>
    <t>обчислювальної техніки</t>
  </si>
  <si>
    <t>2 курс</t>
  </si>
  <si>
    <t>3 семестр</t>
  </si>
  <si>
    <t>4 семестр</t>
  </si>
  <si>
    <t>3 курс</t>
  </si>
  <si>
    <t>5 семестр</t>
  </si>
  <si>
    <t>6 семестр</t>
  </si>
  <si>
    <t>4 курс</t>
  </si>
  <si>
    <t>7 семестр</t>
  </si>
  <si>
    <t>8 семестр</t>
  </si>
  <si>
    <t>9 тижнів</t>
  </si>
  <si>
    <t>1 курс</t>
  </si>
  <si>
    <t>Математичний аналіз-1. Диференціальні обчислення</t>
  </si>
  <si>
    <t>Математичного аналізу та теорії ймовірностей</t>
  </si>
  <si>
    <t>Математичний аналіз-2. Інтегральні обчислення</t>
  </si>
  <si>
    <t>Лінійна алгебра та аналітична геометрія</t>
  </si>
  <si>
    <t>Комп'ютерна дискретна математика</t>
  </si>
  <si>
    <t>Автоматизованих систем обробки інформації  і управління</t>
  </si>
  <si>
    <t>Фізика (вибрані розділи)</t>
  </si>
  <si>
    <t>Загальної і теоретичної фізики</t>
  </si>
  <si>
    <t>Основи програмування - 1. Організація програм</t>
  </si>
  <si>
    <t>Історія України</t>
  </si>
  <si>
    <t>Історії</t>
  </si>
  <si>
    <t>Українська мова за професійним спрямуванням</t>
  </si>
  <si>
    <t>Української мови, літератури та культури</t>
  </si>
  <si>
    <t>Основи операційних систем</t>
  </si>
  <si>
    <t>Дискретні структури</t>
  </si>
  <si>
    <t>Архітектура комп'ютера</t>
  </si>
  <si>
    <t>Організація комп'ютерних  мереж</t>
  </si>
  <si>
    <t>Бази даних -1. Проектування баз даних</t>
  </si>
  <si>
    <t xml:space="preserve">Вступ до філософії </t>
  </si>
  <si>
    <t>Філософії</t>
  </si>
  <si>
    <t>Іноземна мова-2. Іноземна мова загальнотехнічного спрямування</t>
  </si>
  <si>
    <t>В.о. завідувача кафедри</t>
  </si>
  <si>
    <t>Іноземна мова професійного спрямування - 1. Іноземна мова професійного спрямування</t>
  </si>
  <si>
    <t>Операційні системи</t>
  </si>
  <si>
    <t>Математичні методи оптимізації</t>
  </si>
  <si>
    <t>Переддипломна практика</t>
  </si>
  <si>
    <t>Дипломне проектування</t>
  </si>
  <si>
    <t>х</t>
  </si>
  <si>
    <t>Іноземна мова професійного спрямування - 2. Іноземна мова для професійно-орієнтованого спілкування. Ділове мовлення.</t>
  </si>
  <si>
    <t>1</t>
  </si>
  <si>
    <t>Автоматизованих систем обробки інформації і управління</t>
  </si>
  <si>
    <t>Інтеграція інформаційних систем</t>
  </si>
  <si>
    <t>1 семестр</t>
  </si>
  <si>
    <t>2 семестр</t>
  </si>
  <si>
    <t>Психології і педагогіки</t>
  </si>
  <si>
    <t>Групова динаміка і комунікації</t>
  </si>
  <si>
    <t>Мультипарадигменне програмування</t>
  </si>
  <si>
    <t xml:space="preserve"> </t>
  </si>
  <si>
    <t>Іноземна мова-1. Вступ до загальнотехнічної іноземної мови</t>
  </si>
  <si>
    <t>Фізичного виховання</t>
  </si>
  <si>
    <t>Теорія алгоритмів</t>
  </si>
  <si>
    <t xml:space="preserve"> Перший проректор  КПІ  ім. Ігоря Сікорського</t>
  </si>
  <si>
    <t>5</t>
  </si>
  <si>
    <t xml:space="preserve">РОЗПОДІЛ   ГОДИН ПО ПІДГОТОВЦІ ТА ЗАХИСТУ ДИПЛОМНОГО ПРОЕКТУ (РОБОТИ)                                                                                                      </t>
  </si>
  <si>
    <t>Перший проректор  КПІ  ім. Ігоря Сікорського</t>
  </si>
  <si>
    <t>0.5*4=2</t>
  </si>
  <si>
    <t>Об'єктно-орієнтоване програмування - 1</t>
  </si>
  <si>
    <t>Об'єктно-орієнтоване програмування - 2 (курсова робота)</t>
  </si>
  <si>
    <t>заочна</t>
  </si>
  <si>
    <t>ІІ.1.Навчальні дисципліни професійної та практичної  підготовки</t>
  </si>
  <si>
    <t>Основи програмування - 2. Методології програмування</t>
  </si>
  <si>
    <t>Основи програмування - 3. Методології програмування (курсова робота)</t>
  </si>
  <si>
    <t>Психологія конфлікту</t>
  </si>
  <si>
    <t>Безпека життєдіяльності та цивільний захист</t>
  </si>
  <si>
    <r>
      <t>РГР</t>
    </r>
    <r>
      <rPr>
        <sz val="36"/>
        <rFont val="Arial"/>
        <family val="2"/>
      </rPr>
      <t xml:space="preserve"> - розрахунково-графічна робота;</t>
    </r>
  </si>
  <si>
    <r>
      <t>РР</t>
    </r>
    <r>
      <rPr>
        <sz val="36"/>
        <rFont val="Arial"/>
        <family val="2"/>
      </rPr>
      <t xml:space="preserve"> - розрахункова робота;</t>
    </r>
  </si>
  <si>
    <r>
      <t>ГР</t>
    </r>
    <r>
      <rPr>
        <sz val="36"/>
        <rFont val="Arial"/>
        <family val="2"/>
      </rPr>
      <t xml:space="preserve"> - графічна робота;</t>
    </r>
  </si>
  <si>
    <r>
      <t>ДКР</t>
    </r>
    <r>
      <rPr>
        <sz val="36"/>
        <rFont val="Arial"/>
        <family val="2"/>
      </rPr>
      <t xml:space="preserve"> - домашня контрольна робота (виконується під час СРС)</t>
    </r>
  </si>
  <si>
    <t>Компоненти програмної інженерії - 3. Якість програмного забезпечення та тестування</t>
  </si>
  <si>
    <t>Охорона праці, промислової та цивільної безпеки</t>
  </si>
  <si>
    <t>Економіка ІТ-індустрії</t>
  </si>
  <si>
    <t>Безпека програм і даних</t>
  </si>
  <si>
    <t>Технології паралельних та розподілених обчислень</t>
  </si>
  <si>
    <t>Теорія компіляторів</t>
  </si>
  <si>
    <t>Моделювання систем</t>
  </si>
  <si>
    <t>І.3.Навчальні дисципліни  базової  підготовки (за вибором студентів)</t>
  </si>
  <si>
    <t>Захист дипломної роботи (проекту)</t>
  </si>
  <si>
    <t>Бази даних - 2. OLAP та сховища даних</t>
  </si>
  <si>
    <t>Програмування інтернету речей</t>
  </si>
  <si>
    <t>Розподіл аудиторних годин за
курсами і семестрами</t>
  </si>
  <si>
    <t xml:space="preserve">  ЗАТВЕРДЖУЮ</t>
  </si>
  <si>
    <t xml:space="preserve">на 2019/ 2020 навчальний рік   </t>
  </si>
  <si>
    <t>прийом 2019 року</t>
  </si>
  <si>
    <t xml:space="preserve">за  освітньо-  професійною  програмою  (спеціалізацією)  </t>
  </si>
  <si>
    <r>
      <t xml:space="preserve">"_____"_________________ </t>
    </r>
    <r>
      <rPr>
        <b/>
        <sz val="26"/>
        <rFont val="Arial"/>
        <family val="2"/>
      </rPr>
      <t>2019 р.</t>
    </r>
  </si>
  <si>
    <t>Інженерія програмного забезпечення комп'ютеризованих систем</t>
  </si>
  <si>
    <t xml:space="preserve"> з інженерії програмного</t>
  </si>
  <si>
    <t>забезпечення</t>
  </si>
  <si>
    <r>
      <t xml:space="preserve">Ухвалено на засіданні Вченої ради  факультету ІОТ, ПРОТОКОЛ </t>
    </r>
    <r>
      <rPr>
        <b/>
        <i/>
        <u val="single"/>
        <sz val="26"/>
        <rFont val="Arial"/>
        <family val="2"/>
      </rPr>
      <t>№ 9 від 29 березня  2019 р.</t>
    </r>
  </si>
  <si>
    <t>/    Павлов О.А. /</t>
  </si>
  <si>
    <t xml:space="preserve">Декан факультету      </t>
  </si>
  <si>
    <t xml:space="preserve">                </t>
  </si>
  <si>
    <t>/ Теленик С.Ф. /</t>
  </si>
  <si>
    <t>прийом 2018 року</t>
  </si>
  <si>
    <t xml:space="preserve">      РОБОЧИЙ   НАВЧАЛЬНИЙ   ПЛАН</t>
  </si>
  <si>
    <t>Стратегія охорони навколишнього середовища</t>
  </si>
  <si>
    <t>Екології та технології рослинних полімерів</t>
  </si>
  <si>
    <t>Компоненти програмної інженерії - 1. Вступ в програмну інженерію</t>
  </si>
  <si>
    <t>Основи веб-програмування</t>
  </si>
  <si>
    <t>Теорія ймовірностей та математична статистика - 1</t>
  </si>
  <si>
    <t>Теорія ймовірностей та математична статистика -2. Курсова робота</t>
  </si>
  <si>
    <t>Компоненти програмної інженерії - 2. Моделювання та аналіз вимог до програмного забезпечення</t>
  </si>
  <si>
    <t>прийом 2017 року</t>
  </si>
  <si>
    <t>Компоненти програмної інженерії - 2. Архітектура програмного забезпечення</t>
  </si>
  <si>
    <t>Компоненти програмної інженерії - 3. Якість та тестування програмного забезпечення</t>
  </si>
  <si>
    <t>Бази даних - 3. OLAP та сховища даних. Курсова робота</t>
  </si>
  <si>
    <t xml:space="preserve">Сучасні технології програмування - 3. Технології створення програмних продуктів для мобільних платформ </t>
  </si>
  <si>
    <t>Сучасні технології програмування - 2. Технології розробки WEB-застосувань на платформі Microsoft.NET/Java</t>
  </si>
  <si>
    <t>Сучасні технології програмування - 4. Технології створення програмних продуктів для мобільних платформ. Курсова робота</t>
  </si>
  <si>
    <t>прийом 2016 року</t>
  </si>
  <si>
    <t>Спеціалізація (назва )</t>
  </si>
  <si>
    <t>Технічної кібернетики</t>
  </si>
  <si>
    <t>13.04-17.05   2020</t>
  </si>
  <si>
    <t>15.06.2020 - 30.06.2020</t>
  </si>
  <si>
    <t>Розробка ігрових застосувань - 1</t>
  </si>
  <si>
    <t>Розробка ігрових застосувань -2. Курсова робота</t>
  </si>
  <si>
    <t>Основи штучного інтелекту</t>
  </si>
  <si>
    <t>ІП-з91(5+5)</t>
  </si>
  <si>
    <t>ІП-з81(3+5)</t>
  </si>
  <si>
    <t>ІП-з71(1+9)</t>
  </si>
  <si>
    <t>ІП-з61(2+3)</t>
  </si>
  <si>
    <t>Формування мотивації до здорового способу життя</t>
  </si>
  <si>
    <t>Формування вмінь та навичок здорового способу життя засобами та методами фізичного виховання</t>
  </si>
  <si>
    <t>Комп'ютерна графіка та обробка зображень</t>
  </si>
  <si>
    <t>АСОІУ</t>
  </si>
  <si>
    <t>Англійської мови технічного спрямування № 1</t>
  </si>
  <si>
    <t>Англійської мови технічного  спрямування № 1</t>
  </si>
  <si>
    <t>Сучасні технології програмування - 1. Функціональне програмування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</si>
</sst>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0"/>
    </font>
    <font>
      <b/>
      <sz val="36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0"/>
      <name val="Arial Cyr"/>
      <family val="0"/>
    </font>
    <font>
      <b/>
      <sz val="32"/>
      <name val="Arial Cyr"/>
      <family val="0"/>
    </font>
    <font>
      <b/>
      <sz val="36"/>
      <name val="Arial"/>
      <family val="2"/>
    </font>
    <font>
      <sz val="36"/>
      <name val="Arial Cyr"/>
      <family val="0"/>
    </font>
    <font>
      <sz val="36"/>
      <name val="Arial"/>
      <family val="2"/>
    </font>
    <font>
      <b/>
      <sz val="48"/>
      <name val="Arial"/>
      <family val="2"/>
    </font>
    <font>
      <sz val="28"/>
      <name val="Arial Cyr"/>
      <family val="0"/>
    </font>
    <font>
      <b/>
      <i/>
      <u val="single"/>
      <sz val="26"/>
      <name val="Arial"/>
      <family val="2"/>
    </font>
    <font>
      <b/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71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 vertical="justify"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center" vertical="justify" wrapText="1"/>
    </xf>
    <xf numFmtId="0" fontId="16" fillId="0" borderId="0" xfId="0" applyFont="1" applyFill="1" applyBorder="1" applyAlignment="1" applyProtection="1">
      <alignment horizontal="left" vertical="justify"/>
      <protection/>
    </xf>
    <xf numFmtId="49" fontId="16" fillId="0" borderId="0" xfId="0" applyNumberFormat="1" applyFont="1" applyFill="1" applyBorder="1" applyAlignment="1" applyProtection="1">
      <alignment horizontal="left" vertical="justify"/>
      <protection/>
    </xf>
    <xf numFmtId="0" fontId="17" fillId="0" borderId="0" xfId="0" applyFont="1" applyFill="1" applyBorder="1" applyAlignment="1" applyProtection="1">
      <alignment vertical="justify"/>
      <protection/>
    </xf>
    <xf numFmtId="0" fontId="17" fillId="0" borderId="0" xfId="0" applyFont="1" applyFill="1" applyBorder="1" applyAlignment="1" applyProtection="1">
      <alignment horizontal="righ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 vertical="justify"/>
      <protection/>
    </xf>
    <xf numFmtId="0" fontId="1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 vertical="justify" wrapText="1"/>
      <protection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30" fillId="0" borderId="14" xfId="0" applyNumberFormat="1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wrapText="1" shrinkToFit="1"/>
    </xf>
    <xf numFmtId="0" fontId="30" fillId="0" borderId="16" xfId="0" applyNumberFormat="1" applyFont="1" applyFill="1" applyBorder="1" applyAlignment="1">
      <alignment horizontal="center" vertical="center" wrapText="1" shrinkToFit="1"/>
    </xf>
    <xf numFmtId="0" fontId="30" fillId="0" borderId="17" xfId="0" applyNumberFormat="1" applyFont="1" applyFill="1" applyBorder="1" applyAlignment="1">
      <alignment horizontal="center" vertical="center" wrapText="1" shrinkToFit="1"/>
    </xf>
    <xf numFmtId="0" fontId="30" fillId="0" borderId="14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18" xfId="0" applyNumberFormat="1" applyFont="1" applyFill="1" applyBorder="1" applyAlignment="1">
      <alignment horizontal="center" vertical="center" shrinkToFit="1"/>
    </xf>
    <xf numFmtId="1" fontId="30" fillId="0" borderId="18" xfId="0" applyNumberFormat="1" applyFont="1" applyFill="1" applyBorder="1" applyAlignment="1">
      <alignment horizontal="center" vertical="center" shrinkToFit="1"/>
    </xf>
    <xf numFmtId="1" fontId="30" fillId="0" borderId="14" xfId="0" applyNumberFormat="1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left" vertical="center"/>
    </xf>
    <xf numFmtId="0" fontId="30" fillId="0" borderId="20" xfId="0" applyNumberFormat="1" applyFont="1" applyFill="1" applyBorder="1" applyAlignment="1">
      <alignment horizontal="center" vertical="center" wrapText="1" shrinkToFit="1"/>
    </xf>
    <xf numFmtId="0" fontId="30" fillId="0" borderId="21" xfId="0" applyNumberFormat="1" applyFont="1" applyFill="1" applyBorder="1" applyAlignment="1">
      <alignment horizontal="center" vertical="center" wrapText="1" shrinkToFit="1"/>
    </xf>
    <xf numFmtId="0" fontId="30" fillId="0" borderId="22" xfId="0" applyNumberFormat="1" applyFont="1" applyFill="1" applyBorder="1" applyAlignment="1">
      <alignment horizontal="center" vertical="center" wrapText="1" shrinkToFit="1"/>
    </xf>
    <xf numFmtId="0" fontId="30" fillId="0" borderId="23" xfId="0" applyNumberFormat="1" applyFont="1" applyFill="1" applyBorder="1" applyAlignment="1">
      <alignment horizontal="center" vertical="center" wrapText="1" shrinkToFit="1"/>
    </xf>
    <xf numFmtId="0" fontId="30" fillId="0" borderId="24" xfId="0" applyNumberFormat="1" applyFont="1" applyFill="1" applyBorder="1" applyAlignment="1">
      <alignment horizontal="center" vertical="center" shrinkToFit="1"/>
    </xf>
    <xf numFmtId="0" fontId="30" fillId="0" borderId="25" xfId="0" applyNumberFormat="1" applyFont="1" applyFill="1" applyBorder="1" applyAlignment="1">
      <alignment horizontal="center" vertical="center" shrinkToFit="1"/>
    </xf>
    <xf numFmtId="0" fontId="30" fillId="0" borderId="26" xfId="0" applyNumberFormat="1" applyFont="1" applyFill="1" applyBorder="1" applyAlignment="1">
      <alignment horizontal="center" vertical="center" shrinkToFit="1"/>
    </xf>
    <xf numFmtId="0" fontId="30" fillId="0" borderId="27" xfId="0" applyNumberFormat="1" applyFont="1" applyFill="1" applyBorder="1" applyAlignment="1">
      <alignment horizontal="center" vertical="center" shrinkToFit="1"/>
    </xf>
    <xf numFmtId="1" fontId="30" fillId="0" borderId="25" xfId="0" applyNumberFormat="1" applyFont="1" applyFill="1" applyBorder="1" applyAlignment="1">
      <alignment horizontal="center" vertical="center"/>
    </xf>
    <xf numFmtId="1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 wrapText="1" shrinkToFit="1"/>
    </xf>
    <xf numFmtId="0" fontId="30" fillId="0" borderId="29" xfId="0" applyNumberFormat="1" applyFont="1" applyFill="1" applyBorder="1" applyAlignment="1">
      <alignment horizontal="center" vertical="center" wrapText="1" shrinkToFit="1"/>
    </xf>
    <xf numFmtId="0" fontId="30" fillId="0" borderId="30" xfId="0" applyNumberFormat="1" applyFont="1" applyFill="1" applyBorder="1" applyAlignment="1">
      <alignment horizontal="center" vertical="center" wrapText="1" shrinkToFit="1"/>
    </xf>
    <xf numFmtId="0" fontId="30" fillId="0" borderId="31" xfId="0" applyNumberFormat="1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0" fontId="30" fillId="0" borderId="32" xfId="0" applyNumberFormat="1" applyFont="1" applyFill="1" applyBorder="1" applyAlignment="1">
      <alignment horizontal="center" vertical="center" shrinkToFit="1"/>
    </xf>
    <xf numFmtId="0" fontId="30" fillId="0" borderId="33" xfId="0" applyNumberFormat="1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12" xfId="0" applyNumberFormat="1" applyFont="1" applyFill="1" applyBorder="1" applyAlignment="1">
      <alignment horizontal="center" vertical="center" wrapText="1" shrinkToFit="1"/>
    </xf>
    <xf numFmtId="0" fontId="30" fillId="0" borderId="34" xfId="0" applyNumberFormat="1" applyFont="1" applyFill="1" applyBorder="1" applyAlignment="1">
      <alignment horizontal="center" vertical="center" wrapText="1" shrinkToFit="1"/>
    </xf>
    <xf numFmtId="0" fontId="30" fillId="0" borderId="35" xfId="0" applyNumberFormat="1" applyFont="1" applyFill="1" applyBorder="1" applyAlignment="1">
      <alignment horizontal="center" vertical="center" shrinkToFit="1"/>
    </xf>
    <xf numFmtId="0" fontId="30" fillId="0" borderId="36" xfId="0" applyNumberFormat="1" applyFont="1" applyFill="1" applyBorder="1" applyAlignment="1">
      <alignment horizontal="center" vertical="center" shrinkToFit="1"/>
    </xf>
    <xf numFmtId="0" fontId="30" fillId="0" borderId="37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Fill="1" applyBorder="1" applyAlignment="1">
      <alignment horizontal="center" vertical="center" shrinkToFit="1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4" xfId="0" applyNumberFormat="1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Fill="1" applyBorder="1" applyAlignment="1">
      <alignment horizontal="center" vertical="center" wrapText="1" shrinkToFit="1"/>
    </xf>
    <xf numFmtId="0" fontId="30" fillId="0" borderId="36" xfId="0" applyNumberFormat="1" applyFont="1" applyFill="1" applyBorder="1" applyAlignment="1">
      <alignment horizontal="center" vertical="center" wrapText="1" shrinkToFit="1"/>
    </xf>
    <xf numFmtId="0" fontId="30" fillId="0" borderId="37" xfId="0" applyNumberFormat="1" applyFont="1" applyFill="1" applyBorder="1" applyAlignment="1">
      <alignment horizontal="center" vertical="center" wrapText="1" shrinkToFit="1"/>
    </xf>
    <xf numFmtId="1" fontId="30" fillId="0" borderId="37" xfId="0" applyNumberFormat="1" applyFont="1" applyFill="1" applyBorder="1" applyAlignment="1">
      <alignment horizontal="center" vertical="center" shrinkToFit="1"/>
    </xf>
    <xf numFmtId="0" fontId="30" fillId="0" borderId="40" xfId="0" applyNumberFormat="1" applyFont="1" applyFill="1" applyBorder="1" applyAlignment="1">
      <alignment horizontal="center" vertical="center" wrapText="1" shrinkToFit="1"/>
    </xf>
    <xf numFmtId="1" fontId="30" fillId="0" borderId="24" xfId="0" applyNumberFormat="1" applyFont="1" applyFill="1" applyBorder="1" applyAlignment="1">
      <alignment horizontal="center" vertical="center" shrinkToFit="1"/>
    </xf>
    <xf numFmtId="1" fontId="30" fillId="0" borderId="25" xfId="0" applyNumberFormat="1" applyFont="1" applyFill="1" applyBorder="1" applyAlignment="1">
      <alignment horizontal="center" vertical="center" shrinkToFit="1"/>
    </xf>
    <xf numFmtId="1" fontId="30" fillId="0" borderId="41" xfId="0" applyNumberFormat="1" applyFont="1" applyFill="1" applyBorder="1" applyAlignment="1">
      <alignment horizontal="center" vertical="center" shrinkToFit="1"/>
    </xf>
    <xf numFmtId="0" fontId="30" fillId="0" borderId="25" xfId="0" applyNumberFormat="1" applyFont="1" applyFill="1" applyBorder="1" applyAlignment="1">
      <alignment horizontal="center" vertical="center" wrapText="1" shrinkToFit="1"/>
    </xf>
    <xf numFmtId="0" fontId="30" fillId="0" borderId="41" xfId="0" applyNumberFormat="1" applyFont="1" applyFill="1" applyBorder="1" applyAlignment="1">
      <alignment horizontal="center" vertical="center" wrapText="1" shrinkToFit="1"/>
    </xf>
    <xf numFmtId="0" fontId="30" fillId="0" borderId="42" xfId="0" applyNumberFormat="1" applyFont="1" applyFill="1" applyBorder="1" applyAlignment="1">
      <alignment horizontal="center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0" fontId="30" fillId="0" borderId="22" xfId="0" applyNumberFormat="1" applyFont="1" applyFill="1" applyBorder="1" applyAlignment="1">
      <alignment horizontal="center" vertical="center" shrinkToFit="1"/>
    </xf>
    <xf numFmtId="0" fontId="30" fillId="0" borderId="43" xfId="0" applyNumberFormat="1" applyFont="1" applyFill="1" applyBorder="1" applyAlignment="1">
      <alignment horizontal="center" vertical="center" shrinkToFit="1"/>
    </xf>
    <xf numFmtId="0" fontId="30" fillId="0" borderId="26" xfId="0" applyNumberFormat="1" applyFont="1" applyFill="1" applyBorder="1" applyAlignment="1">
      <alignment horizontal="center" vertical="center" wrapText="1" shrinkToFit="1"/>
    </xf>
    <xf numFmtId="0" fontId="30" fillId="0" borderId="44" xfId="0" applyNumberFormat="1" applyFont="1" applyFill="1" applyBorder="1" applyAlignment="1">
      <alignment horizontal="center" vertical="center" shrinkToFit="1"/>
    </xf>
    <xf numFmtId="0" fontId="30" fillId="0" borderId="45" xfId="0" applyNumberFormat="1" applyFont="1" applyFill="1" applyBorder="1" applyAlignment="1">
      <alignment horizontal="center" vertical="center" wrapText="1" shrinkToFit="1"/>
    </xf>
    <xf numFmtId="0" fontId="30" fillId="0" borderId="46" xfId="0" applyNumberFormat="1" applyFont="1" applyFill="1" applyBorder="1" applyAlignment="1">
      <alignment horizontal="center" vertical="center" wrapText="1" shrinkToFit="1"/>
    </xf>
    <xf numFmtId="0" fontId="30" fillId="0" borderId="47" xfId="0" applyNumberFormat="1" applyFont="1" applyFill="1" applyBorder="1" applyAlignment="1">
      <alignment horizontal="center" vertical="center" wrapText="1" shrinkToFit="1"/>
    </xf>
    <xf numFmtId="0" fontId="30" fillId="0" borderId="41" xfId="0" applyNumberFormat="1" applyFont="1" applyFill="1" applyBorder="1" applyAlignment="1">
      <alignment horizontal="center" vertical="center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1" fontId="30" fillId="0" borderId="43" xfId="0" applyNumberFormat="1" applyFont="1" applyFill="1" applyBorder="1" applyAlignment="1">
      <alignment horizontal="center" vertical="center" shrinkToFit="1"/>
    </xf>
    <xf numFmtId="1" fontId="30" fillId="0" borderId="20" xfId="0" applyNumberFormat="1" applyFont="1" applyFill="1" applyBorder="1" applyAlignment="1">
      <alignment horizontal="center" vertical="center" shrinkToFit="1"/>
    </xf>
    <xf numFmtId="1" fontId="30" fillId="0" borderId="22" xfId="0" applyNumberFormat="1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0" fontId="30" fillId="0" borderId="48" xfId="0" applyNumberFormat="1" applyFont="1" applyFill="1" applyBorder="1" applyAlignment="1">
      <alignment horizontal="center" vertical="center" shrinkToFit="1"/>
    </xf>
    <xf numFmtId="0" fontId="30" fillId="0" borderId="14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49" xfId="0" applyNumberFormat="1" applyFont="1" applyFill="1" applyBorder="1" applyAlignment="1">
      <alignment horizontal="center" vertical="center" wrapText="1" shrinkToFit="1"/>
    </xf>
    <xf numFmtId="0" fontId="30" fillId="0" borderId="50" xfId="0" applyNumberFormat="1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0" fontId="30" fillId="0" borderId="50" xfId="0" applyNumberFormat="1" applyFont="1" applyFill="1" applyBorder="1" applyAlignment="1">
      <alignment horizontal="center" vertical="center" wrapText="1" shrinkToFit="1"/>
    </xf>
    <xf numFmtId="0" fontId="30" fillId="0" borderId="14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52" xfId="0" applyNumberFormat="1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1" fontId="30" fillId="0" borderId="53" xfId="0" applyNumberFormat="1" applyFont="1" applyFill="1" applyBorder="1" applyAlignment="1">
      <alignment horizontal="center" vertical="center" wrapText="1" shrinkToFit="1"/>
    </xf>
    <xf numFmtId="1" fontId="30" fillId="0" borderId="49" xfId="0" applyNumberFormat="1" applyFont="1" applyFill="1" applyBorder="1" applyAlignment="1">
      <alignment horizontal="center" vertical="center" wrapText="1" shrinkToFit="1"/>
    </xf>
    <xf numFmtId="1" fontId="30" fillId="0" borderId="45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1" fontId="30" fillId="0" borderId="23" xfId="0" applyNumberFormat="1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 wrapText="1" shrinkToFit="1"/>
    </xf>
    <xf numFmtId="1" fontId="30" fillId="0" borderId="11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 wrapText="1" shrinkToFit="1"/>
    </xf>
    <xf numFmtId="0" fontId="32" fillId="0" borderId="21" xfId="0" applyNumberFormat="1" applyFont="1" applyFill="1" applyBorder="1" applyAlignment="1">
      <alignment horizontal="center" vertical="center" wrapText="1" shrinkToFit="1"/>
    </xf>
    <xf numFmtId="199" fontId="30" fillId="0" borderId="42" xfId="0" applyNumberFormat="1" applyFont="1" applyFill="1" applyBorder="1" applyAlignment="1">
      <alignment horizontal="center" vertical="top" wrapText="1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center" vertical="center" wrapText="1" shrinkToFit="1"/>
    </xf>
    <xf numFmtId="199" fontId="30" fillId="0" borderId="3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vertical="top"/>
    </xf>
    <xf numFmtId="0" fontId="11" fillId="0" borderId="55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32" fillId="0" borderId="19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left" vertical="center"/>
    </xf>
    <xf numFmtId="1" fontId="30" fillId="0" borderId="53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12" xfId="0" applyNumberFormat="1" applyFont="1" applyFill="1" applyBorder="1" applyAlignment="1">
      <alignment horizontal="center" vertical="center" shrinkToFit="1"/>
    </xf>
    <xf numFmtId="1" fontId="30" fillId="0" borderId="54" xfId="0" applyNumberFormat="1" applyFont="1" applyFill="1" applyBorder="1" applyAlignment="1">
      <alignment horizontal="center" vertical="center" shrinkToFit="1"/>
    </xf>
    <xf numFmtId="1" fontId="30" fillId="0" borderId="11" xfId="0" applyNumberFormat="1" applyFont="1" applyFill="1" applyBorder="1" applyAlignment="1">
      <alignment horizontal="center" vertical="center" shrinkToFit="1"/>
    </xf>
    <xf numFmtId="1" fontId="30" fillId="0" borderId="37" xfId="0" applyNumberFormat="1" applyFont="1" applyFill="1" applyBorder="1" applyAlignment="1">
      <alignment horizontal="center" vertical="center" wrapText="1" shrinkToFit="1"/>
    </xf>
    <xf numFmtId="1" fontId="30" fillId="0" borderId="35" xfId="0" applyNumberFormat="1" applyFont="1" applyFill="1" applyBorder="1" applyAlignment="1">
      <alignment horizontal="center" vertical="center" wrapText="1" shrinkToFit="1"/>
    </xf>
    <xf numFmtId="0" fontId="32" fillId="0" borderId="42" xfId="0" applyNumberFormat="1" applyFont="1" applyFill="1" applyBorder="1" applyAlignment="1">
      <alignment horizontal="center" vertical="center" wrapText="1" shrinkToFit="1"/>
    </xf>
    <xf numFmtId="0" fontId="32" fillId="0" borderId="20" xfId="0" applyNumberFormat="1" applyFont="1" applyFill="1" applyBorder="1" applyAlignment="1">
      <alignment horizontal="center" vertical="center" wrapText="1" shrinkToFit="1"/>
    </xf>
    <xf numFmtId="0" fontId="32" fillId="0" borderId="27" xfId="0" applyNumberFormat="1" applyFont="1" applyFill="1" applyBorder="1" applyAlignment="1">
      <alignment horizontal="center" vertical="center" shrinkToFit="1"/>
    </xf>
    <xf numFmtId="0" fontId="32" fillId="0" borderId="25" xfId="0" applyNumberFormat="1" applyFont="1" applyFill="1" applyBorder="1" applyAlignment="1">
      <alignment horizontal="center" vertical="center" shrinkToFit="1"/>
    </xf>
    <xf numFmtId="0" fontId="32" fillId="0" borderId="26" xfId="0" applyNumberFormat="1" applyFont="1" applyFill="1" applyBorder="1" applyAlignment="1">
      <alignment horizontal="center" vertical="center" shrinkToFit="1"/>
    </xf>
    <xf numFmtId="1" fontId="32" fillId="0" borderId="24" xfId="0" applyNumberFormat="1" applyFont="1" applyFill="1" applyBorder="1" applyAlignment="1">
      <alignment horizontal="center" vertical="center" shrinkToFit="1"/>
    </xf>
    <xf numFmtId="1" fontId="32" fillId="0" borderId="25" xfId="0" applyNumberFormat="1" applyFont="1" applyFill="1" applyBorder="1" applyAlignment="1">
      <alignment horizontal="center" vertical="center" shrinkToFit="1"/>
    </xf>
    <xf numFmtId="1" fontId="32" fillId="0" borderId="22" xfId="0" applyNumberFormat="1" applyFont="1" applyFill="1" applyBorder="1" applyAlignment="1">
      <alignment horizontal="center" vertical="center" shrinkToFit="1"/>
    </xf>
    <xf numFmtId="0" fontId="32" fillId="0" borderId="60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32" fillId="0" borderId="24" xfId="0" applyNumberFormat="1" applyFont="1" applyFill="1" applyBorder="1" applyAlignment="1">
      <alignment horizontal="center" vertical="center" shrinkToFit="1"/>
    </xf>
    <xf numFmtId="0" fontId="32" fillId="0" borderId="62" xfId="0" applyNumberFormat="1" applyFont="1" applyFill="1" applyBorder="1" applyAlignment="1">
      <alignment horizontal="center" vertical="center" shrinkToFit="1"/>
    </xf>
    <xf numFmtId="1" fontId="30" fillId="0" borderId="38" xfId="0" applyNumberFormat="1" applyFont="1" applyFill="1" applyBorder="1" applyAlignment="1">
      <alignment horizontal="center" vertical="center" wrapText="1" shrinkToFit="1"/>
    </xf>
    <xf numFmtId="1" fontId="30" fillId="0" borderId="39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/>
    </xf>
    <xf numFmtId="1" fontId="30" fillId="0" borderId="36" xfId="0" applyNumberFormat="1" applyFont="1" applyFill="1" applyBorder="1" applyAlignment="1">
      <alignment horizontal="center" vertical="center" wrapText="1" shrinkToFit="1"/>
    </xf>
    <xf numFmtId="1" fontId="30" fillId="0" borderId="48" xfId="0" applyNumberFormat="1" applyFont="1" applyFill="1" applyBorder="1" applyAlignment="1">
      <alignment horizontal="center" vertical="center" shrinkToFit="1"/>
    </xf>
    <xf numFmtId="1" fontId="30" fillId="0" borderId="38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30" fillId="0" borderId="39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center" vertical="justify" wrapText="1"/>
    </xf>
    <xf numFmtId="49" fontId="17" fillId="0" borderId="24" xfId="0" applyNumberFormat="1" applyFont="1" applyFill="1" applyBorder="1" applyAlignment="1">
      <alignment horizontal="center" vertical="justify" wrapText="1"/>
    </xf>
    <xf numFmtId="49" fontId="17" fillId="0" borderId="25" xfId="0" applyNumberFormat="1" applyFont="1" applyFill="1" applyBorder="1" applyAlignment="1">
      <alignment horizontal="center" vertical="justify" wrapText="1"/>
    </xf>
    <xf numFmtId="49" fontId="17" fillId="0" borderId="41" xfId="0" applyNumberFormat="1" applyFont="1" applyFill="1" applyBorder="1" applyAlignment="1">
      <alignment horizontal="center" vertical="justify" wrapText="1"/>
    </xf>
    <xf numFmtId="49" fontId="16" fillId="0" borderId="0" xfId="0" applyNumberFormat="1" applyFont="1" applyFill="1" applyBorder="1" applyAlignment="1">
      <alignment horizontal="left" vertical="justify" wrapText="1"/>
    </xf>
    <xf numFmtId="0" fontId="17" fillId="0" borderId="0" xfId="0" applyFont="1" applyFill="1" applyBorder="1" applyAlignment="1">
      <alignment vertical="justify" wrapText="1"/>
    </xf>
    <xf numFmtId="0" fontId="17" fillId="0" borderId="0" xfId="0" applyFont="1" applyFill="1" applyBorder="1" applyAlignment="1">
      <alignment horizontal="center" vertical="justify" wrapText="1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0" xfId="0" applyFont="1" applyFill="1" applyBorder="1" applyAlignment="1">
      <alignment vertical="justify"/>
    </xf>
    <xf numFmtId="0" fontId="17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 vertical="justify" wrapText="1"/>
    </xf>
    <xf numFmtId="0" fontId="20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textRotation="90"/>
    </xf>
    <xf numFmtId="0" fontId="30" fillId="0" borderId="19" xfId="0" applyFont="1" applyFill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1" fontId="30" fillId="0" borderId="2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center" vertical="center" wrapText="1" shrinkToFit="1"/>
    </xf>
    <xf numFmtId="0" fontId="30" fillId="0" borderId="67" xfId="0" applyNumberFormat="1" applyFont="1" applyFill="1" applyBorder="1" applyAlignment="1">
      <alignment horizontal="center" vertical="center" wrapText="1" shrinkToFit="1"/>
    </xf>
    <xf numFmtId="0" fontId="30" fillId="0" borderId="18" xfId="0" applyNumberFormat="1" applyFont="1" applyFill="1" applyBorder="1" applyAlignment="1">
      <alignment horizontal="center" vertical="center" wrapText="1" shrinkToFit="1"/>
    </xf>
    <xf numFmtId="0" fontId="30" fillId="0" borderId="39" xfId="0" applyNumberFormat="1" applyFont="1" applyFill="1" applyBorder="1" applyAlignment="1">
      <alignment horizontal="center" vertical="center" wrapText="1" shrinkToFit="1"/>
    </xf>
    <xf numFmtId="0" fontId="30" fillId="0" borderId="33" xfId="0" applyNumberFormat="1" applyFont="1" applyFill="1" applyBorder="1" applyAlignment="1">
      <alignment horizontal="center" vertical="center" wrapText="1" shrinkToFit="1"/>
    </xf>
    <xf numFmtId="0" fontId="30" fillId="0" borderId="43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11" fillId="0" borderId="57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vertical="top"/>
    </xf>
    <xf numFmtId="0" fontId="17" fillId="0" borderId="20" xfId="0" applyFont="1" applyFill="1" applyBorder="1" applyAlignment="1">
      <alignment vertical="top"/>
    </xf>
    <xf numFmtId="0" fontId="17" fillId="0" borderId="63" xfId="0" applyFont="1" applyFill="1" applyBorder="1" applyAlignment="1">
      <alignment vertical="top"/>
    </xf>
    <xf numFmtId="0" fontId="17" fillId="0" borderId="6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 wrapText="1"/>
    </xf>
    <xf numFmtId="49" fontId="16" fillId="0" borderId="69" xfId="0" applyNumberFormat="1" applyFont="1" applyFill="1" applyBorder="1" applyAlignment="1">
      <alignment horizontal="center" vertical="justify" wrapText="1"/>
    </xf>
    <xf numFmtId="0" fontId="14" fillId="0" borderId="7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 wrapText="1"/>
    </xf>
    <xf numFmtId="0" fontId="17" fillId="0" borderId="73" xfId="0" applyFont="1" applyFill="1" applyBorder="1" applyAlignment="1">
      <alignment/>
    </xf>
    <xf numFmtId="49" fontId="14" fillId="0" borderId="0" xfId="0" applyNumberFormat="1" applyFont="1" applyFill="1" applyBorder="1" applyAlignment="1">
      <alignment vertical="center" wrapText="1"/>
    </xf>
    <xf numFmtId="49" fontId="9" fillId="0" borderId="7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Alignment="1">
      <alignment vertical="center"/>
    </xf>
    <xf numFmtId="0" fontId="22" fillId="0" borderId="57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55" xfId="0" applyFont="1" applyFill="1" applyBorder="1" applyAlignment="1">
      <alignment horizontal="center" vertical="center" textRotation="90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/>
    </xf>
    <xf numFmtId="0" fontId="22" fillId="0" borderId="38" xfId="0" applyNumberFormat="1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1" fontId="30" fillId="0" borderId="27" xfId="0" applyNumberFormat="1" applyFont="1" applyFill="1" applyBorder="1" applyAlignment="1">
      <alignment horizontal="center" vertical="center" shrinkToFit="1"/>
    </xf>
    <xf numFmtId="0" fontId="30" fillId="0" borderId="68" xfId="0" applyFont="1" applyFill="1" applyBorder="1" applyAlignment="1">
      <alignment horizontal="center" vertical="center"/>
    </xf>
    <xf numFmtId="0" fontId="30" fillId="0" borderId="69" xfId="0" applyNumberFormat="1" applyFont="1" applyFill="1" applyBorder="1" applyAlignment="1">
      <alignment horizontal="center" vertical="center" wrapText="1" shrinkToFit="1"/>
    </xf>
    <xf numFmtId="0" fontId="30" fillId="0" borderId="17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horizontal="left" vertical="center"/>
    </xf>
    <xf numFmtId="0" fontId="24" fillId="0" borderId="68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32" fillId="0" borderId="15" xfId="0" applyNumberFormat="1" applyFont="1" applyFill="1" applyBorder="1" applyAlignment="1">
      <alignment horizontal="center" vertical="center" wrapText="1" shrinkToFit="1"/>
    </xf>
    <xf numFmtId="0" fontId="32" fillId="0" borderId="16" xfId="0" applyNumberFormat="1" applyFont="1" applyFill="1" applyBorder="1" applyAlignment="1">
      <alignment horizontal="center" vertical="center" shrinkToFit="1"/>
    </xf>
    <xf numFmtId="0" fontId="32" fillId="0" borderId="18" xfId="0" applyNumberFormat="1" applyFont="1" applyFill="1" applyBorder="1" applyAlignment="1">
      <alignment horizontal="center" vertical="center" shrinkToFit="1"/>
    </xf>
    <xf numFmtId="0" fontId="32" fillId="0" borderId="14" xfId="0" applyNumberFormat="1" applyFont="1" applyFill="1" applyBorder="1" applyAlignment="1">
      <alignment horizontal="center" vertical="center" shrinkToFit="1"/>
    </xf>
    <xf numFmtId="0" fontId="30" fillId="0" borderId="77" xfId="0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 shrinkToFit="1"/>
    </xf>
    <xf numFmtId="0" fontId="32" fillId="0" borderId="43" xfId="0" applyNumberFormat="1" applyFont="1" applyFill="1" applyBorder="1" applyAlignment="1">
      <alignment horizontal="center" vertical="center" shrinkToFit="1"/>
    </xf>
    <xf numFmtId="0" fontId="32" fillId="0" borderId="20" xfId="0" applyNumberFormat="1" applyFont="1" applyFill="1" applyBorder="1" applyAlignment="1">
      <alignment horizontal="center" vertical="center" shrinkToFit="1"/>
    </xf>
    <xf numFmtId="1" fontId="32" fillId="0" borderId="20" xfId="0" applyNumberFormat="1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 shrinkToFit="1"/>
    </xf>
    <xf numFmtId="1" fontId="32" fillId="0" borderId="20" xfId="0" applyNumberFormat="1" applyFont="1" applyFill="1" applyBorder="1" applyAlignment="1">
      <alignment horizontal="center" vertical="center" shrinkToFit="1"/>
    </xf>
    <xf numFmtId="0" fontId="30" fillId="0" borderId="78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shrinkToFit="1"/>
    </xf>
    <xf numFmtId="0" fontId="30" fillId="0" borderId="80" xfId="0" applyNumberFormat="1" applyFont="1" applyFill="1" applyBorder="1" applyAlignment="1">
      <alignment horizontal="center" vertical="center" wrapText="1" shrinkToFit="1"/>
    </xf>
    <xf numFmtId="0" fontId="30" fillId="0" borderId="81" xfId="0" applyNumberFormat="1" applyFont="1" applyFill="1" applyBorder="1" applyAlignment="1">
      <alignment horizontal="center" vertical="center" wrapText="1" shrinkToFit="1"/>
    </xf>
    <xf numFmtId="0" fontId="24" fillId="0" borderId="51" xfId="0" applyFont="1" applyFill="1" applyBorder="1" applyAlignment="1">
      <alignment horizontal="left" vertical="center"/>
    </xf>
    <xf numFmtId="0" fontId="32" fillId="0" borderId="15" xfId="0" applyNumberFormat="1" applyFont="1" applyFill="1" applyBorder="1" applyAlignment="1">
      <alignment horizontal="center" vertical="center" shrinkToFit="1"/>
    </xf>
    <xf numFmtId="1" fontId="30" fillId="0" borderId="78" xfId="0" applyNumberFormat="1" applyFont="1" applyFill="1" applyBorder="1" applyAlignment="1">
      <alignment horizontal="center" vertical="center" shrinkToFit="1"/>
    </xf>
    <xf numFmtId="1" fontId="30" fillId="0" borderId="82" xfId="0" applyNumberFormat="1" applyFont="1" applyFill="1" applyBorder="1" applyAlignment="1">
      <alignment horizontal="center" vertical="center" shrinkToFit="1"/>
    </xf>
    <xf numFmtId="0" fontId="30" fillId="0" borderId="53" xfId="0" applyNumberFormat="1" applyFont="1" applyFill="1" applyBorder="1" applyAlignment="1">
      <alignment horizontal="center" vertical="center" wrapText="1" shrinkToFit="1"/>
    </xf>
    <xf numFmtId="0" fontId="32" fillId="0" borderId="52" xfId="0" applyNumberFormat="1" applyFont="1" applyFill="1" applyBorder="1" applyAlignment="1">
      <alignment horizontal="center" vertical="center" wrapText="1" shrinkToFit="1"/>
    </xf>
    <xf numFmtId="0" fontId="32" fillId="0" borderId="29" xfId="0" applyNumberFormat="1" applyFont="1" applyFill="1" applyBorder="1" applyAlignment="1">
      <alignment horizontal="center" vertical="center" shrinkToFit="1"/>
    </xf>
    <xf numFmtId="0" fontId="32" fillId="0" borderId="28" xfId="0" applyNumberFormat="1" applyFont="1" applyFill="1" applyBorder="1" applyAlignment="1">
      <alignment horizontal="center" vertical="center" shrinkToFit="1"/>
    </xf>
    <xf numFmtId="0" fontId="32" fillId="0" borderId="52" xfId="0" applyNumberFormat="1" applyFont="1" applyFill="1" applyBorder="1" applyAlignment="1">
      <alignment horizontal="center" vertical="center" shrinkToFit="1"/>
    </xf>
    <xf numFmtId="0" fontId="30" fillId="0" borderId="58" xfId="0" applyNumberFormat="1" applyFont="1" applyFill="1" applyBorder="1" applyAlignment="1">
      <alignment horizontal="center" vertical="center" wrapText="1" shrinkToFit="1"/>
    </xf>
    <xf numFmtId="0" fontId="30" fillId="0" borderId="67" xfId="0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 wrapText="1" shrinkToFit="1"/>
    </xf>
    <xf numFmtId="0" fontId="30" fillId="0" borderId="83" xfId="0" applyNumberFormat="1" applyFont="1" applyFill="1" applyBorder="1" applyAlignment="1">
      <alignment horizontal="center" vertical="center" wrapText="1" shrinkToFit="1"/>
    </xf>
    <xf numFmtId="1" fontId="30" fillId="0" borderId="45" xfId="0" applyNumberFormat="1" applyFont="1" applyFill="1" applyBorder="1" applyAlignment="1">
      <alignment horizontal="center" vertical="center" wrapText="1" shrinkToFit="1"/>
    </xf>
    <xf numFmtId="1" fontId="30" fillId="0" borderId="46" xfId="0" applyNumberFormat="1" applyFont="1" applyFill="1" applyBorder="1" applyAlignment="1">
      <alignment horizontal="center" vertical="center" wrapText="1" shrinkToFit="1"/>
    </xf>
    <xf numFmtId="0" fontId="30" fillId="0" borderId="18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0" fillId="0" borderId="43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0" fillId="0" borderId="39" xfId="0" applyNumberFormat="1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30" fillId="0" borderId="39" xfId="0" applyNumberFormat="1" applyFont="1" applyFill="1" applyBorder="1" applyAlignment="1">
      <alignment horizontal="center" vertical="center" shrinkToFit="1"/>
    </xf>
    <xf numFmtId="0" fontId="30" fillId="0" borderId="28" xfId="0" applyNumberFormat="1" applyFont="1" applyFill="1" applyBorder="1" applyAlignment="1">
      <alignment horizontal="center" vertical="center" shrinkToFit="1"/>
    </xf>
    <xf numFmtId="0" fontId="32" fillId="0" borderId="39" xfId="0" applyNumberFormat="1" applyFont="1" applyFill="1" applyBorder="1" applyAlignment="1">
      <alignment horizontal="center" vertical="center" shrinkToFit="1"/>
    </xf>
    <xf numFmtId="1" fontId="30" fillId="0" borderId="28" xfId="0" applyNumberFormat="1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1" fontId="30" fillId="0" borderId="10" xfId="0" applyNumberFormat="1" applyFont="1" applyFill="1" applyBorder="1" applyAlignment="1">
      <alignment horizontal="center" vertical="center"/>
    </xf>
    <xf numFmtId="1" fontId="30" fillId="0" borderId="21" xfId="0" applyNumberFormat="1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>
      <alignment horizontal="center" vertical="center" wrapText="1" shrinkToFit="1"/>
    </xf>
    <xf numFmtId="1" fontId="30" fillId="0" borderId="33" xfId="0" applyNumberFormat="1" applyFont="1" applyFill="1" applyBorder="1" applyAlignment="1">
      <alignment horizontal="center" vertical="center" shrinkToFit="1"/>
    </xf>
    <xf numFmtId="1" fontId="30" fillId="0" borderId="50" xfId="0" applyNumberFormat="1" applyFont="1" applyFill="1" applyBorder="1" applyAlignment="1">
      <alignment horizontal="center" vertical="center"/>
    </xf>
    <xf numFmtId="1" fontId="30" fillId="0" borderId="32" xfId="0" applyNumberFormat="1" applyFont="1" applyFill="1" applyBorder="1" applyAlignment="1">
      <alignment horizontal="center" vertical="center"/>
    </xf>
    <xf numFmtId="0" fontId="30" fillId="0" borderId="84" xfId="0" applyNumberFormat="1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top"/>
    </xf>
    <xf numFmtId="0" fontId="30" fillId="0" borderId="63" xfId="0" applyFont="1" applyFill="1" applyBorder="1" applyAlignment="1">
      <alignment horizontal="center" vertical="top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 wrapText="1" shrinkToFit="1"/>
    </xf>
    <xf numFmtId="0" fontId="30" fillId="0" borderId="77" xfId="0" applyNumberFormat="1" applyFont="1" applyFill="1" applyBorder="1" applyAlignment="1">
      <alignment horizontal="center" vertical="center" wrapText="1" shrinkToFit="1"/>
    </xf>
    <xf numFmtId="1" fontId="30" fillId="0" borderId="42" xfId="0" applyNumberFormat="1" applyFont="1" applyFill="1" applyBorder="1" applyAlignment="1">
      <alignment horizontal="center" vertical="center" shrinkToFit="1"/>
    </xf>
    <xf numFmtId="1" fontId="30" fillId="0" borderId="85" xfId="0" applyNumberFormat="1" applyFont="1" applyFill="1" applyBorder="1" applyAlignment="1">
      <alignment horizontal="center" vertical="center" wrapText="1" shrinkToFit="1"/>
    </xf>
    <xf numFmtId="0" fontId="30" fillId="0" borderId="86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/>
    </xf>
    <xf numFmtId="1" fontId="30" fillId="0" borderId="15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1" fontId="30" fillId="0" borderId="16" xfId="0" applyNumberFormat="1" applyFont="1" applyFill="1" applyBorder="1" applyAlignment="1">
      <alignment/>
    </xf>
    <xf numFmtId="1" fontId="30" fillId="0" borderId="33" xfId="0" applyNumberFormat="1" applyFont="1" applyFill="1" applyBorder="1" applyAlignment="1">
      <alignment horizontal="center" vertical="center"/>
    </xf>
    <xf numFmtId="1" fontId="30" fillId="0" borderId="32" xfId="0" applyNumberFormat="1" applyFont="1" applyFill="1" applyBorder="1" applyAlignment="1">
      <alignment/>
    </xf>
    <xf numFmtId="1" fontId="30" fillId="0" borderId="22" xfId="0" applyNumberFormat="1" applyFont="1" applyFill="1" applyBorder="1" applyAlignment="1">
      <alignment/>
    </xf>
    <xf numFmtId="0" fontId="30" fillId="0" borderId="3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0" fillId="0" borderId="88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 shrinkToFit="1"/>
    </xf>
    <xf numFmtId="49" fontId="21" fillId="0" borderId="27" xfId="0" applyNumberFormat="1" applyFont="1" applyFill="1" applyBorder="1" applyAlignment="1">
      <alignment horizontal="center" vertical="justify" wrapText="1"/>
    </xf>
    <xf numFmtId="1" fontId="3" fillId="0" borderId="90" xfId="0" applyNumberFormat="1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 shrinkToFit="1"/>
    </xf>
    <xf numFmtId="1" fontId="30" fillId="0" borderId="15" xfId="0" applyNumberFormat="1" applyFont="1" applyFill="1" applyBorder="1" applyAlignment="1">
      <alignment horizontal="center" vertical="center" shrinkToFit="1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/>
    </xf>
    <xf numFmtId="0" fontId="32" fillId="0" borderId="25" xfId="0" applyNumberFormat="1" applyFont="1" applyFill="1" applyBorder="1" applyAlignment="1">
      <alignment horizontal="center" vertical="center" wrapText="1" shrinkToFit="1"/>
    </xf>
    <xf numFmtId="0" fontId="32" fillId="0" borderId="41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0" fontId="32" fillId="0" borderId="50" xfId="0" applyNumberFormat="1" applyFont="1" applyFill="1" applyBorder="1" applyAlignment="1">
      <alignment horizontal="center" vertical="center" wrapText="1" shrinkToFit="1"/>
    </xf>
    <xf numFmtId="1" fontId="32" fillId="0" borderId="25" xfId="0" applyNumberFormat="1" applyFont="1" applyFill="1" applyBorder="1" applyAlignment="1">
      <alignment horizontal="center" vertical="center"/>
    </xf>
    <xf numFmtId="1" fontId="32" fillId="0" borderId="26" xfId="0" applyNumberFormat="1" applyFont="1" applyFill="1" applyBorder="1" applyAlignment="1">
      <alignment/>
    </xf>
    <xf numFmtId="0" fontId="32" fillId="0" borderId="42" xfId="0" applyNumberFormat="1" applyFont="1" applyFill="1" applyBorder="1" applyAlignment="1">
      <alignment horizontal="center" vertical="center" shrinkToFit="1"/>
    </xf>
    <xf numFmtId="0" fontId="32" fillId="0" borderId="80" xfId="0" applyNumberFormat="1" applyFont="1" applyFill="1" applyBorder="1" applyAlignment="1">
      <alignment horizontal="center" vertical="center" wrapText="1" shrinkToFit="1"/>
    </xf>
    <xf numFmtId="0" fontId="30" fillId="0" borderId="91" xfId="0" applyNumberFormat="1" applyFont="1" applyFill="1" applyBorder="1" applyAlignment="1">
      <alignment horizontal="center" vertical="center" wrapText="1" shrinkToFit="1"/>
    </xf>
    <xf numFmtId="0" fontId="32" fillId="0" borderId="91" xfId="0" applyNumberFormat="1" applyFont="1" applyFill="1" applyBorder="1" applyAlignment="1">
      <alignment horizontal="center" vertical="center" wrapText="1" shrinkToFit="1"/>
    </xf>
    <xf numFmtId="0" fontId="30" fillId="0" borderId="88" xfId="0" applyNumberFormat="1" applyFont="1" applyFill="1" applyBorder="1" applyAlignment="1">
      <alignment horizontal="center" vertical="center" wrapText="1" shrinkToFit="1"/>
    </xf>
    <xf numFmtId="0" fontId="32" fillId="0" borderId="48" xfId="0" applyNumberFormat="1" applyFont="1" applyFill="1" applyBorder="1" applyAlignment="1">
      <alignment horizontal="center" vertical="center" shrinkToFit="1"/>
    </xf>
    <xf numFmtId="0" fontId="32" fillId="0" borderId="80" xfId="0" applyNumberFormat="1" applyFont="1" applyFill="1" applyBorder="1" applyAlignment="1">
      <alignment horizontal="center" vertical="center" shrinkToFit="1"/>
    </xf>
    <xf numFmtId="0" fontId="32" fillId="0" borderId="91" xfId="0" applyNumberFormat="1" applyFont="1" applyFill="1" applyBorder="1" applyAlignment="1">
      <alignment horizontal="center" vertical="center" shrinkToFit="1"/>
    </xf>
    <xf numFmtId="1" fontId="30" fillId="0" borderId="69" xfId="0" applyNumberFormat="1" applyFont="1" applyFill="1" applyBorder="1" applyAlignment="1">
      <alignment horizontal="center" vertical="center" shrinkToFit="1"/>
    </xf>
    <xf numFmtId="1" fontId="32" fillId="0" borderId="80" xfId="0" applyNumberFormat="1" applyFont="1" applyFill="1" applyBorder="1" applyAlignment="1">
      <alignment horizontal="center" vertical="center" shrinkToFit="1"/>
    </xf>
    <xf numFmtId="1" fontId="30" fillId="0" borderId="80" xfId="0" applyNumberFormat="1" applyFont="1" applyFill="1" applyBorder="1" applyAlignment="1">
      <alignment horizontal="center" vertical="center"/>
    </xf>
    <xf numFmtId="1" fontId="30" fillId="0" borderId="62" xfId="0" applyNumberFormat="1" applyFont="1" applyFill="1" applyBorder="1" applyAlignment="1">
      <alignment horizontal="center" vertical="center"/>
    </xf>
    <xf numFmtId="0" fontId="32" fillId="0" borderId="36" xfId="0" applyNumberFormat="1" applyFont="1" applyFill="1" applyBorder="1" applyAlignment="1">
      <alignment horizontal="center" vertical="center" wrapText="1" shrinkToFit="1"/>
    </xf>
    <xf numFmtId="0" fontId="32" fillId="0" borderId="37" xfId="0" applyNumberFormat="1" applyFont="1" applyFill="1" applyBorder="1" applyAlignment="1">
      <alignment horizontal="center" vertical="center" shrinkToFit="1"/>
    </xf>
    <xf numFmtId="0" fontId="32" fillId="0" borderId="35" xfId="0" applyNumberFormat="1" applyFont="1" applyFill="1" applyBorder="1" applyAlignment="1">
      <alignment horizontal="center" vertical="center" shrinkToFit="1"/>
    </xf>
    <xf numFmtId="0" fontId="32" fillId="0" borderId="36" xfId="0" applyNumberFormat="1" applyFont="1" applyFill="1" applyBorder="1" applyAlignment="1">
      <alignment horizontal="center" vertical="center" shrinkToFit="1"/>
    </xf>
    <xf numFmtId="0" fontId="32" fillId="0" borderId="44" xfId="0" applyNumberFormat="1" applyFont="1" applyFill="1" applyBorder="1" applyAlignment="1">
      <alignment horizontal="center" vertical="center" shrinkToFit="1"/>
    </xf>
    <xf numFmtId="1" fontId="32" fillId="0" borderId="36" xfId="0" applyNumberFormat="1" applyFont="1" applyFill="1" applyBorder="1" applyAlignment="1">
      <alignment horizontal="center" vertical="center" shrinkToFit="1"/>
    </xf>
    <xf numFmtId="1" fontId="32" fillId="0" borderId="44" xfId="0" applyNumberFormat="1" applyFont="1" applyFill="1" applyBorder="1" applyAlignment="1">
      <alignment horizontal="center" vertical="center" shrinkToFit="1"/>
    </xf>
    <xf numFmtId="1" fontId="30" fillId="0" borderId="36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/>
    </xf>
    <xf numFmtId="1" fontId="30" fillId="0" borderId="53" xfId="0" applyNumberFormat="1" applyFont="1" applyFill="1" applyBorder="1" applyAlignment="1">
      <alignment horizontal="center" vertical="center"/>
    </xf>
    <xf numFmtId="1" fontId="30" fillId="0" borderId="49" xfId="0" applyNumberFormat="1" applyFont="1" applyFill="1" applyBorder="1" applyAlignment="1">
      <alignment/>
    </xf>
    <xf numFmtId="0" fontId="30" fillId="0" borderId="92" xfId="0" applyNumberFormat="1" applyFont="1" applyFill="1" applyBorder="1" applyAlignment="1">
      <alignment horizontal="center" vertical="center" shrinkToFit="1"/>
    </xf>
    <xf numFmtId="1" fontId="30" fillId="0" borderId="52" xfId="0" applyNumberFormat="1" applyFont="1" applyFill="1" applyBorder="1" applyAlignment="1">
      <alignment horizontal="center" vertical="center" shrinkToFit="1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27" xfId="0" applyNumberFormat="1" applyFont="1" applyFill="1" applyBorder="1" applyAlignment="1">
      <alignment horizontal="center" vertical="center" shrinkToFit="1"/>
    </xf>
    <xf numFmtId="0" fontId="32" fillId="0" borderId="31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32" xfId="0" applyNumberFormat="1" applyFont="1" applyFill="1" applyBorder="1" applyAlignment="1">
      <alignment horizontal="center" vertical="center" shrinkToFit="1"/>
    </xf>
    <xf numFmtId="0" fontId="32" fillId="0" borderId="50" xfId="0" applyNumberFormat="1" applyFont="1" applyFill="1" applyBorder="1" applyAlignment="1">
      <alignment horizontal="center" vertical="center" shrinkToFit="1"/>
    </xf>
    <xf numFmtId="1" fontId="32" fillId="0" borderId="33" xfId="0" applyNumberFormat="1" applyFont="1" applyFill="1" applyBorder="1" applyAlignment="1">
      <alignment horizontal="center" vertical="center" shrinkToFit="1"/>
    </xf>
    <xf numFmtId="1" fontId="32" fillId="0" borderId="10" xfId="0" applyNumberFormat="1" applyFont="1" applyFill="1" applyBorder="1" applyAlignment="1">
      <alignment horizontal="center" vertical="center" shrinkToFit="1"/>
    </xf>
    <xf numFmtId="1" fontId="32" fillId="0" borderId="33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1" fontId="32" fillId="0" borderId="32" xfId="0" applyNumberFormat="1" applyFont="1" applyFill="1" applyBorder="1" applyAlignment="1">
      <alignment/>
    </xf>
    <xf numFmtId="1" fontId="32" fillId="0" borderId="18" xfId="0" applyNumberFormat="1" applyFont="1" applyFill="1" applyBorder="1" applyAlignment="1">
      <alignment horizontal="center" vertical="center" shrinkToFit="1"/>
    </xf>
    <xf numFmtId="1" fontId="32" fillId="0" borderId="14" xfId="0" applyNumberFormat="1" applyFont="1" applyFill="1" applyBorder="1" applyAlignment="1">
      <alignment horizontal="center" vertical="center" shrinkToFit="1"/>
    </xf>
    <xf numFmtId="1" fontId="32" fillId="0" borderId="78" xfId="0" applyNumberFormat="1" applyFont="1" applyFill="1" applyBorder="1" applyAlignment="1">
      <alignment horizontal="center" vertical="center" shrinkToFit="1"/>
    </xf>
    <xf numFmtId="1" fontId="32" fillId="0" borderId="42" xfId="0" applyNumberFormat="1" applyFont="1" applyFill="1" applyBorder="1" applyAlignment="1">
      <alignment horizontal="center" vertical="center" shrinkToFit="1"/>
    </xf>
    <xf numFmtId="1" fontId="32" fillId="0" borderId="21" xfId="0" applyNumberFormat="1" applyFont="1" applyFill="1" applyBorder="1" applyAlignment="1">
      <alignment horizontal="center" vertical="center" shrinkToFit="1"/>
    </xf>
    <xf numFmtId="0" fontId="30" fillId="0" borderId="47" xfId="0" applyFont="1" applyFill="1" applyBorder="1" applyAlignment="1">
      <alignment horizontal="center" vertical="center"/>
    </xf>
    <xf numFmtId="0" fontId="32" fillId="0" borderId="44" xfId="0" applyNumberFormat="1" applyFont="1" applyFill="1" applyBorder="1" applyAlignment="1">
      <alignment horizontal="center" vertical="center" wrapText="1" shrinkToFit="1"/>
    </xf>
    <xf numFmtId="0" fontId="32" fillId="0" borderId="37" xfId="0" applyNumberFormat="1" applyFont="1" applyFill="1" applyBorder="1" applyAlignment="1">
      <alignment horizontal="center" vertical="center" wrapText="1" shrinkToFit="1"/>
    </xf>
    <xf numFmtId="0" fontId="32" fillId="0" borderId="77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32" fillId="0" borderId="22" xfId="0" applyNumberFormat="1" applyFont="1" applyFill="1" applyBorder="1" applyAlignment="1">
      <alignment horizontal="center" vertical="center" wrapText="1" shrinkToFit="1"/>
    </xf>
    <xf numFmtId="1" fontId="32" fillId="0" borderId="22" xfId="0" applyNumberFormat="1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8" fillId="0" borderId="0" xfId="33" applyFont="1" applyFill="1" applyBorder="1" applyAlignment="1">
      <alignment vertical="top"/>
      <protection/>
    </xf>
    <xf numFmtId="0" fontId="7" fillId="0" borderId="0" xfId="33" applyFont="1" applyFill="1" applyBorder="1" applyAlignment="1">
      <alignment horizontal="left" vertical="top"/>
      <protection/>
    </xf>
    <xf numFmtId="0" fontId="7" fillId="0" borderId="0" xfId="33" applyFont="1" applyFill="1" applyBorder="1" applyAlignment="1">
      <alignment horizontal="left" vertical="center"/>
      <protection/>
    </xf>
    <xf numFmtId="0" fontId="21" fillId="0" borderId="0" xfId="33" applyFont="1" applyFill="1" applyBorder="1" applyAlignment="1">
      <alignment horizontal="center" vertical="center"/>
      <protection/>
    </xf>
    <xf numFmtId="0" fontId="17" fillId="0" borderId="0" xfId="33" applyFont="1" applyFill="1" applyBorder="1">
      <alignment/>
      <protection/>
    </xf>
    <xf numFmtId="0" fontId="20" fillId="0" borderId="0" xfId="33" applyFont="1" applyFill="1" applyBorder="1">
      <alignment/>
      <protection/>
    </xf>
    <xf numFmtId="0" fontId="30" fillId="0" borderId="43" xfId="33" applyNumberFormat="1" applyFont="1" applyFill="1" applyBorder="1" applyAlignment="1">
      <alignment horizontal="center" vertical="center" wrapText="1" shrinkToFit="1"/>
      <protection/>
    </xf>
    <xf numFmtId="0" fontId="30" fillId="0" borderId="20" xfId="33" applyNumberFormat="1" applyFont="1" applyFill="1" applyBorder="1" applyAlignment="1">
      <alignment horizontal="center" vertical="center" wrapText="1" shrinkToFit="1"/>
      <protection/>
    </xf>
    <xf numFmtId="0" fontId="30" fillId="0" borderId="21" xfId="33" applyNumberFormat="1" applyFont="1" applyFill="1" applyBorder="1" applyAlignment="1">
      <alignment horizontal="center" vertical="center" wrapText="1" shrinkToFit="1"/>
      <protection/>
    </xf>
    <xf numFmtId="0" fontId="30" fillId="0" borderId="22" xfId="33" applyNumberFormat="1" applyFont="1" applyFill="1" applyBorder="1" applyAlignment="1">
      <alignment horizontal="center" vertical="center" wrapText="1" shrinkToFit="1"/>
      <protection/>
    </xf>
    <xf numFmtId="0" fontId="30" fillId="0" borderId="23" xfId="33" applyNumberFormat="1" applyFont="1" applyFill="1" applyBorder="1" applyAlignment="1">
      <alignment horizontal="center" vertical="center" wrapText="1" shrinkToFit="1"/>
      <protection/>
    </xf>
    <xf numFmtId="0" fontId="30" fillId="0" borderId="42" xfId="33" applyNumberFormat="1" applyFont="1" applyFill="1" applyBorder="1" applyAlignment="1">
      <alignment horizontal="center" vertical="center" shrinkToFit="1"/>
      <protection/>
    </xf>
    <xf numFmtId="0" fontId="30" fillId="0" borderId="20" xfId="33" applyNumberFormat="1" applyFont="1" applyFill="1" applyBorder="1" applyAlignment="1">
      <alignment horizontal="center" vertical="center" shrinkToFit="1"/>
      <protection/>
    </xf>
    <xf numFmtId="0" fontId="32" fillId="0" borderId="22" xfId="33" applyNumberFormat="1" applyFont="1" applyFill="1" applyBorder="1" applyAlignment="1">
      <alignment horizontal="center" vertical="center" shrinkToFit="1"/>
      <protection/>
    </xf>
    <xf numFmtId="0" fontId="32" fillId="0" borderId="42" xfId="33" applyNumberFormat="1" applyFont="1" applyFill="1" applyBorder="1" applyAlignment="1">
      <alignment horizontal="center" vertical="center" shrinkToFit="1"/>
      <protection/>
    </xf>
    <xf numFmtId="0" fontId="32" fillId="0" borderId="20" xfId="33" applyNumberFormat="1" applyFont="1" applyFill="1" applyBorder="1" applyAlignment="1">
      <alignment horizontal="center" vertical="center" shrinkToFit="1"/>
      <protection/>
    </xf>
    <xf numFmtId="1" fontId="30" fillId="0" borderId="42" xfId="33" applyNumberFormat="1" applyFont="1" applyFill="1" applyBorder="1" applyAlignment="1">
      <alignment horizontal="center" vertical="center" shrinkToFit="1"/>
      <protection/>
    </xf>
    <xf numFmtId="1" fontId="30" fillId="0" borderId="20" xfId="33" applyNumberFormat="1" applyFont="1" applyFill="1" applyBorder="1" applyAlignment="1">
      <alignment horizontal="center" vertical="center" shrinkToFit="1"/>
      <protection/>
    </xf>
    <xf numFmtId="1" fontId="30" fillId="0" borderId="22" xfId="33" applyNumberFormat="1" applyFont="1" applyFill="1" applyBorder="1" applyAlignment="1">
      <alignment horizontal="center" vertical="center" shrinkToFit="1"/>
      <protection/>
    </xf>
    <xf numFmtId="1" fontId="30" fillId="0" borderId="43" xfId="33" applyNumberFormat="1" applyFont="1" applyFill="1" applyBorder="1" applyAlignment="1">
      <alignment horizontal="center" vertical="center"/>
      <protection/>
    </xf>
    <xf numFmtId="1" fontId="30" fillId="0" borderId="20" xfId="33" applyNumberFormat="1" applyFont="1" applyFill="1" applyBorder="1" applyAlignment="1">
      <alignment horizontal="center" vertical="center"/>
      <protection/>
    </xf>
    <xf numFmtId="1" fontId="30" fillId="0" borderId="22" xfId="33" applyNumberFormat="1" applyFont="1" applyFill="1" applyBorder="1" applyAlignment="1">
      <alignment horizontal="center" vertical="center"/>
      <protection/>
    </xf>
    <xf numFmtId="0" fontId="32" fillId="0" borderId="62" xfId="0" applyNumberFormat="1" applyFont="1" applyFill="1" applyBorder="1" applyAlignment="1">
      <alignment horizontal="center" vertical="center" wrapText="1" shrinkToFit="1"/>
    </xf>
    <xf numFmtId="0" fontId="30" fillId="0" borderId="80" xfId="0" applyNumberFormat="1" applyFont="1" applyFill="1" applyBorder="1" applyAlignment="1">
      <alignment horizontal="center" vertical="center" shrinkToFit="1"/>
    </xf>
    <xf numFmtId="1" fontId="32" fillId="0" borderId="91" xfId="0" applyNumberFormat="1" applyFont="1" applyFill="1" applyBorder="1" applyAlignment="1">
      <alignment horizontal="center" vertical="center" shrinkToFit="1"/>
    </xf>
    <xf numFmtId="0" fontId="30" fillId="0" borderId="53" xfId="54" applyNumberFormat="1" applyFont="1" applyFill="1" applyBorder="1" applyAlignment="1">
      <alignment horizontal="center" vertical="center" wrapText="1" shrinkToFit="1"/>
      <protection/>
    </xf>
    <xf numFmtId="0" fontId="30" fillId="0" borderId="49" xfId="54" applyNumberFormat="1" applyFont="1" applyFill="1" applyBorder="1" applyAlignment="1">
      <alignment horizontal="center" vertical="center" wrapText="1" shrinkToFit="1"/>
      <protection/>
    </xf>
    <xf numFmtId="0" fontId="30" fillId="0" borderId="31" xfId="54" applyNumberFormat="1" applyFont="1" applyFill="1" applyBorder="1" applyAlignment="1">
      <alignment horizontal="center" vertical="center" wrapText="1" shrinkToFit="1"/>
      <protection/>
    </xf>
    <xf numFmtId="0" fontId="30" fillId="0" borderId="10" xfId="54" applyNumberFormat="1" applyFont="1" applyFill="1" applyBorder="1" applyAlignment="1">
      <alignment horizontal="center" vertical="center" wrapText="1" shrinkToFit="1"/>
      <protection/>
    </xf>
    <xf numFmtId="0" fontId="30" fillId="0" borderId="50" xfId="54" applyNumberFormat="1" applyFont="1" applyFill="1" applyBorder="1" applyAlignment="1">
      <alignment horizontal="center" vertical="center" wrapText="1" shrinkToFit="1"/>
      <protection/>
    </xf>
    <xf numFmtId="0" fontId="30" fillId="0" borderId="46" xfId="54" applyNumberFormat="1" applyFont="1" applyFill="1" applyBorder="1" applyAlignment="1">
      <alignment horizontal="center" vertical="center" wrapText="1" shrinkToFit="1"/>
      <protection/>
    </xf>
    <xf numFmtId="0" fontId="30" fillId="0" borderId="47" xfId="54" applyNumberFormat="1" applyFont="1" applyFill="1" applyBorder="1" applyAlignment="1">
      <alignment horizontal="center" vertical="center" wrapText="1" shrinkToFit="1"/>
      <protection/>
    </xf>
    <xf numFmtId="0" fontId="30" fillId="0" borderId="53" xfId="54" applyNumberFormat="1" applyFont="1" applyFill="1" applyBorder="1" applyAlignment="1">
      <alignment horizontal="center" vertical="center" shrinkToFit="1"/>
      <protection/>
    </xf>
    <xf numFmtId="0" fontId="30" fillId="0" borderId="14" xfId="54" applyNumberFormat="1" applyFont="1" applyFill="1" applyBorder="1" applyAlignment="1">
      <alignment horizontal="center" vertical="center" shrinkToFit="1"/>
      <protection/>
    </xf>
    <xf numFmtId="0" fontId="30" fillId="0" borderId="16" xfId="54" applyNumberFormat="1" applyFont="1" applyFill="1" applyBorder="1" applyAlignment="1">
      <alignment horizontal="center" vertical="center" shrinkToFit="1"/>
      <protection/>
    </xf>
    <xf numFmtId="0" fontId="30" fillId="0" borderId="18" xfId="54" applyNumberFormat="1" applyFont="1" applyFill="1" applyBorder="1" applyAlignment="1">
      <alignment horizontal="center" vertical="center" shrinkToFit="1"/>
      <protection/>
    </xf>
    <xf numFmtId="0" fontId="30" fillId="0" borderId="18" xfId="54" applyFont="1" applyFill="1" applyBorder="1" applyAlignment="1">
      <alignment horizontal="center" vertical="center"/>
      <protection/>
    </xf>
    <xf numFmtId="0" fontId="30" fillId="0" borderId="14" xfId="54" applyFont="1" applyFill="1" applyBorder="1" applyAlignment="1">
      <alignment horizontal="center" vertical="center"/>
      <protection/>
    </xf>
    <xf numFmtId="0" fontId="30" fillId="0" borderId="16" xfId="54" applyFont="1" applyFill="1" applyBorder="1" applyAlignment="1">
      <alignment horizontal="center" vertical="center"/>
      <protection/>
    </xf>
    <xf numFmtId="0" fontId="32" fillId="0" borderId="41" xfId="0" applyNumberFormat="1" applyFont="1" applyFill="1" applyBorder="1" applyAlignment="1">
      <alignment horizontal="center" vertical="center" wrapText="1" shrinkToFit="1"/>
    </xf>
    <xf numFmtId="0" fontId="30" fillId="0" borderId="42" xfId="0" applyNumberFormat="1" applyFont="1" applyFill="1" applyBorder="1" applyAlignment="1">
      <alignment horizontal="center" vertical="center" wrapText="1" shrinkToFit="1"/>
    </xf>
    <xf numFmtId="0" fontId="30" fillId="0" borderId="89" xfId="0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horizontal="center" vertical="center" wrapText="1" shrinkToFit="1"/>
    </xf>
    <xf numFmtId="0" fontId="30" fillId="0" borderId="93" xfId="0" applyNumberFormat="1" applyFont="1" applyFill="1" applyBorder="1" applyAlignment="1">
      <alignment horizontal="center" vertical="center" wrapText="1" shrinkToFit="1"/>
    </xf>
    <xf numFmtId="0" fontId="30" fillId="0" borderId="92" xfId="0" applyNumberFormat="1" applyFont="1" applyFill="1" applyBorder="1" applyAlignment="1">
      <alignment horizontal="center" vertical="center" wrapText="1" shrinkToFit="1"/>
    </xf>
    <xf numFmtId="0" fontId="30" fillId="0" borderId="58" xfId="0" applyNumberFormat="1" applyFont="1" applyFill="1" applyBorder="1" applyAlignment="1">
      <alignment horizontal="center" vertical="center" shrinkToFit="1"/>
    </xf>
    <xf numFmtId="0" fontId="30" fillId="0" borderId="94" xfId="0" applyNumberFormat="1" applyFont="1" applyFill="1" applyBorder="1" applyAlignment="1">
      <alignment horizontal="center" vertical="center" wrapText="1" shrinkToFit="1"/>
    </xf>
    <xf numFmtId="0" fontId="17" fillId="0" borderId="18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1" fontId="30" fillId="0" borderId="91" xfId="0" applyNumberFormat="1" applyFont="1" applyFill="1" applyBorder="1" applyAlignment="1">
      <alignment horizontal="center" vertical="center"/>
    </xf>
    <xf numFmtId="0" fontId="7" fillId="0" borderId="0" xfId="54" applyFont="1" applyFill="1" applyBorder="1" applyAlignment="1" applyProtection="1">
      <alignment/>
      <protection/>
    </xf>
    <xf numFmtId="0" fontId="17" fillId="0" borderId="0" xfId="54" applyFont="1" applyFill="1" applyBorder="1">
      <alignment/>
      <protection/>
    </xf>
    <xf numFmtId="49" fontId="7" fillId="0" borderId="0" xfId="54" applyNumberFormat="1" applyFont="1" applyFill="1" applyBorder="1" applyAlignment="1" applyProtection="1">
      <alignment horizontal="left" vertical="justify"/>
      <protection/>
    </xf>
    <xf numFmtId="49" fontId="7" fillId="0" borderId="19" xfId="54" applyNumberFormat="1" applyFont="1" applyFill="1" applyBorder="1" applyAlignment="1" applyProtection="1">
      <alignment horizontal="center" vertical="justify"/>
      <protection/>
    </xf>
    <xf numFmtId="0" fontId="21" fillId="0" borderId="19" xfId="54" applyFont="1" applyFill="1" applyBorder="1" applyAlignment="1" applyProtection="1">
      <alignment/>
      <protection/>
    </xf>
    <xf numFmtId="0" fontId="21" fillId="0" borderId="19" xfId="54" applyFont="1" applyFill="1" applyBorder="1">
      <alignment/>
      <protection/>
    </xf>
    <xf numFmtId="0" fontId="21" fillId="0" borderId="0" xfId="54" applyFont="1" applyFill="1" applyBorder="1">
      <alignment/>
      <protection/>
    </xf>
    <xf numFmtId="0" fontId="21" fillId="0" borderId="0" xfId="54" applyFont="1" applyFill="1" applyBorder="1" applyAlignment="1" applyProtection="1">
      <alignment/>
      <protection/>
    </xf>
    <xf numFmtId="49" fontId="7" fillId="0" borderId="0" xfId="54" applyNumberFormat="1" applyFont="1" applyFill="1" applyBorder="1" applyAlignment="1" applyProtection="1">
      <alignment horizontal="center" vertical="justify"/>
      <protection/>
    </xf>
    <xf numFmtId="0" fontId="21" fillId="0" borderId="19" xfId="54" applyFont="1" applyFill="1" applyBorder="1" applyAlignment="1" applyProtection="1">
      <alignment horizontal="right"/>
      <protection/>
    </xf>
    <xf numFmtId="0" fontId="17" fillId="0" borderId="19" xfId="54" applyFont="1" applyFill="1" applyBorder="1">
      <alignment/>
      <protection/>
    </xf>
    <xf numFmtId="49" fontId="17" fillId="0" borderId="0" xfId="33" applyNumberFormat="1" applyFont="1" applyFill="1" applyBorder="1" applyAlignment="1">
      <alignment horizontal="center" vertical="justify" wrapText="1"/>
      <protection/>
    </xf>
    <xf numFmtId="49" fontId="17" fillId="0" borderId="0" xfId="54" applyNumberFormat="1" applyFont="1" applyFill="1" applyBorder="1" applyAlignment="1">
      <alignment horizontal="center" vertical="justify" wrapText="1"/>
      <protection/>
    </xf>
    <xf numFmtId="49" fontId="16" fillId="0" borderId="0" xfId="54" applyNumberFormat="1" applyFont="1" applyFill="1" applyBorder="1" applyAlignment="1">
      <alignment horizontal="left" vertical="justify" wrapText="1"/>
      <protection/>
    </xf>
    <xf numFmtId="49" fontId="16" fillId="0" borderId="0" xfId="54" applyNumberFormat="1" applyFont="1" applyFill="1" applyBorder="1" applyAlignment="1" applyProtection="1">
      <alignment horizontal="center" vertical="justify"/>
      <protection/>
    </xf>
    <xf numFmtId="0" fontId="12" fillId="0" borderId="0" xfId="54" applyFont="1" applyFill="1" applyBorder="1" applyAlignment="1" applyProtection="1">
      <alignment horizontal="center" vertical="top"/>
      <protection/>
    </xf>
    <xf numFmtId="0" fontId="20" fillId="0" borderId="0" xfId="54" applyFont="1" applyFill="1" applyBorder="1" applyAlignment="1">
      <alignment vertical="top"/>
      <protection/>
    </xf>
    <xf numFmtId="0" fontId="16" fillId="0" borderId="0" xfId="54" applyFont="1" applyFill="1" applyBorder="1" applyAlignment="1" applyProtection="1">
      <alignment horizontal="left" vertical="top"/>
      <protection/>
    </xf>
    <xf numFmtId="0" fontId="12" fillId="0" borderId="0" xfId="54" applyFont="1" applyFill="1" applyBorder="1" applyAlignment="1" applyProtection="1">
      <alignment vertical="top"/>
      <protection/>
    </xf>
    <xf numFmtId="0" fontId="17" fillId="0" borderId="0" xfId="54" applyFont="1" applyFill="1" applyBorder="1" applyAlignment="1" applyProtection="1">
      <alignment vertical="top"/>
      <protection/>
    </xf>
    <xf numFmtId="0" fontId="17" fillId="0" borderId="0" xfId="54" applyFont="1" applyFill="1" applyBorder="1" applyAlignment="1" applyProtection="1">
      <alignment/>
      <protection/>
    </xf>
    <xf numFmtId="0" fontId="16" fillId="0" borderId="0" xfId="54" applyFont="1" applyFill="1" applyBorder="1" applyAlignment="1" applyProtection="1">
      <alignment horizontal="left" vertical="justify"/>
      <protection/>
    </xf>
    <xf numFmtId="0" fontId="20" fillId="0" borderId="0" xfId="54" applyFont="1" applyFill="1" applyBorder="1">
      <alignment/>
      <protection/>
    </xf>
    <xf numFmtId="1" fontId="30" fillId="0" borderId="46" xfId="0" applyNumberFormat="1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1" fontId="21" fillId="0" borderId="64" xfId="0" applyNumberFormat="1" applyFont="1" applyFill="1" applyBorder="1" applyAlignment="1">
      <alignment horizontal="center" vertical="center"/>
    </xf>
    <xf numFmtId="1" fontId="21" fillId="0" borderId="87" xfId="0" applyNumberFormat="1" applyFont="1" applyFill="1" applyBorder="1" applyAlignment="1">
      <alignment horizontal="center" vertical="center"/>
    </xf>
    <xf numFmtId="1" fontId="21" fillId="0" borderId="64" xfId="0" applyNumberFormat="1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30" fillId="0" borderId="25" xfId="54" applyNumberFormat="1" applyFont="1" applyFill="1" applyBorder="1" applyAlignment="1">
      <alignment horizontal="center" vertical="center" wrapText="1" shrinkToFit="1"/>
      <protection/>
    </xf>
    <xf numFmtId="0" fontId="30" fillId="0" borderId="25" xfId="54" applyNumberFormat="1" applyFont="1" applyFill="1" applyBorder="1" applyAlignment="1">
      <alignment horizontal="center" vertical="center" wrapText="1"/>
      <protection/>
    </xf>
    <xf numFmtId="1" fontId="30" fillId="0" borderId="21" xfId="54" applyNumberFormat="1" applyFont="1" applyFill="1" applyBorder="1" applyAlignment="1">
      <alignment horizontal="center" vertical="center" wrapText="1"/>
      <protection/>
    </xf>
    <xf numFmtId="1" fontId="30" fillId="0" borderId="43" xfId="54" applyNumberFormat="1" applyFont="1" applyFill="1" applyBorder="1" applyAlignment="1">
      <alignment horizontal="center" vertical="center" wrapText="1"/>
      <protection/>
    </xf>
    <xf numFmtId="1" fontId="30" fillId="0" borderId="20" xfId="54" applyNumberFormat="1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1" fontId="30" fillId="0" borderId="12" xfId="54" applyNumberFormat="1" applyFont="1" applyFill="1" applyBorder="1" applyAlignment="1">
      <alignment horizontal="center" vertical="center" wrapText="1"/>
      <protection/>
    </xf>
    <xf numFmtId="0" fontId="30" fillId="0" borderId="45" xfId="54" applyNumberFormat="1" applyFont="1" applyFill="1" applyBorder="1" applyAlignment="1">
      <alignment horizontal="center" vertical="center" wrapText="1"/>
      <protection/>
    </xf>
    <xf numFmtId="49" fontId="30" fillId="0" borderId="73" xfId="54" applyNumberFormat="1" applyFont="1" applyFill="1" applyBorder="1" applyAlignment="1">
      <alignment horizontal="center" vertical="center" wrapText="1"/>
      <protection/>
    </xf>
    <xf numFmtId="0" fontId="30" fillId="0" borderId="47" xfId="54" applyNumberFormat="1" applyFont="1" applyFill="1" applyBorder="1" applyAlignment="1">
      <alignment horizontal="center" vertical="center" wrapText="1"/>
      <protection/>
    </xf>
    <xf numFmtId="0" fontId="30" fillId="0" borderId="94" xfId="54" applyNumberFormat="1" applyFont="1" applyFill="1" applyBorder="1" applyAlignment="1">
      <alignment horizontal="center" vertical="top" wrapText="1"/>
      <protection/>
    </xf>
    <xf numFmtId="0" fontId="30" fillId="0" borderId="49" xfId="54" applyNumberFormat="1" applyFont="1" applyFill="1" applyBorder="1" applyAlignment="1">
      <alignment horizontal="center" vertical="center" shrinkToFit="1"/>
      <protection/>
    </xf>
    <xf numFmtId="0" fontId="30" fillId="0" borderId="94" xfId="54" applyFont="1" applyFill="1" applyBorder="1">
      <alignment/>
      <protection/>
    </xf>
    <xf numFmtId="0" fontId="30" fillId="0" borderId="45" xfId="54" applyFont="1" applyFill="1" applyBorder="1">
      <alignment/>
      <protection/>
    </xf>
    <xf numFmtId="0" fontId="30" fillId="0" borderId="49" xfId="54" applyFont="1" applyFill="1" applyBorder="1">
      <alignment/>
      <protection/>
    </xf>
    <xf numFmtId="1" fontId="30" fillId="0" borderId="54" xfId="54" applyNumberFormat="1" applyFont="1" applyFill="1" applyBorder="1" applyAlignment="1">
      <alignment horizontal="center" vertical="center" wrapText="1"/>
      <protection/>
    </xf>
    <xf numFmtId="1" fontId="30" fillId="0" borderId="11" xfId="54" applyNumberFormat="1" applyFont="1" applyFill="1" applyBorder="1" applyAlignment="1">
      <alignment horizontal="center" vertical="center" wrapText="1"/>
      <protection/>
    </xf>
    <xf numFmtId="1" fontId="30" fillId="0" borderId="49" xfId="0" applyNumberFormat="1" applyFont="1" applyFill="1" applyBorder="1" applyAlignment="1">
      <alignment horizontal="center" vertical="top" wrapText="1"/>
    </xf>
    <xf numFmtId="1" fontId="30" fillId="0" borderId="95" xfId="0" applyNumberFormat="1" applyFont="1" applyFill="1" applyBorder="1" applyAlignment="1">
      <alignment horizontal="center" vertical="center" shrinkToFit="1"/>
    </xf>
    <xf numFmtId="1" fontId="30" fillId="0" borderId="83" xfId="0" applyNumberFormat="1" applyFont="1" applyFill="1" applyBorder="1" applyAlignment="1">
      <alignment horizontal="center" vertical="center" shrinkToFit="1"/>
    </xf>
    <xf numFmtId="0" fontId="30" fillId="0" borderId="69" xfId="54" applyNumberFormat="1" applyFont="1" applyFill="1" applyBorder="1" applyAlignment="1">
      <alignment horizontal="center" vertical="center" wrapText="1" shrinkToFit="1"/>
      <protection/>
    </xf>
    <xf numFmtId="1" fontId="30" fillId="0" borderId="41" xfId="54" applyNumberFormat="1" applyFont="1" applyFill="1" applyBorder="1" applyAlignment="1">
      <alignment horizontal="center" vertical="center" wrapText="1"/>
      <protection/>
    </xf>
    <xf numFmtId="49" fontId="30" fillId="0" borderId="19" xfId="54" applyNumberFormat="1" applyFont="1" applyFill="1" applyBorder="1" applyAlignment="1">
      <alignment horizontal="center" vertical="center" wrapText="1"/>
      <protection/>
    </xf>
    <xf numFmtId="0" fontId="30" fillId="0" borderId="77" xfId="54" applyNumberFormat="1" applyFont="1" applyFill="1" applyBorder="1" applyAlignment="1">
      <alignment horizontal="center" vertical="center" wrapText="1"/>
      <protection/>
    </xf>
    <xf numFmtId="0" fontId="30" fillId="0" borderId="24" xfId="54" applyNumberFormat="1" applyFont="1" applyFill="1" applyBorder="1" applyAlignment="1">
      <alignment horizontal="center" vertical="top" wrapText="1"/>
      <protection/>
    </xf>
    <xf numFmtId="0" fontId="30" fillId="0" borderId="26" xfId="54" applyNumberFormat="1" applyFont="1" applyFill="1" applyBorder="1" applyAlignment="1">
      <alignment horizontal="center" vertical="center" shrinkToFit="1"/>
      <protection/>
    </xf>
    <xf numFmtId="0" fontId="30" fillId="0" borderId="24" xfId="54" applyFont="1" applyFill="1" applyBorder="1">
      <alignment/>
      <protection/>
    </xf>
    <xf numFmtId="0" fontId="30" fillId="0" borderId="25" xfId="54" applyFont="1" applyFill="1" applyBorder="1">
      <alignment/>
      <protection/>
    </xf>
    <xf numFmtId="0" fontId="30" fillId="0" borderId="26" xfId="54" applyFont="1" applyFill="1" applyBorder="1">
      <alignment/>
      <protection/>
    </xf>
    <xf numFmtId="1" fontId="30" fillId="0" borderId="27" xfId="54" applyNumberFormat="1" applyFont="1" applyFill="1" applyBorder="1" applyAlignment="1">
      <alignment horizontal="center" vertical="center" wrapText="1"/>
      <protection/>
    </xf>
    <xf numFmtId="1" fontId="30" fillId="0" borderId="25" xfId="54" applyNumberFormat="1" applyFont="1" applyFill="1" applyBorder="1" applyAlignment="1">
      <alignment horizontal="center" vertical="center" wrapText="1"/>
      <protection/>
    </xf>
    <xf numFmtId="1" fontId="30" fillId="0" borderId="26" xfId="0" applyNumberFormat="1" applyFont="1" applyFill="1" applyBorder="1" applyAlignment="1">
      <alignment horizontal="center" vertical="top" wrapText="1"/>
    </xf>
    <xf numFmtId="0" fontId="30" fillId="0" borderId="43" xfId="54" applyNumberFormat="1" applyFont="1" applyFill="1" applyBorder="1" applyAlignment="1">
      <alignment horizontal="center" vertical="center" wrapText="1" shrinkToFit="1"/>
      <protection/>
    </xf>
    <xf numFmtId="0" fontId="30" fillId="0" borderId="20" xfId="54" applyNumberFormat="1" applyFont="1" applyFill="1" applyBorder="1" applyAlignment="1">
      <alignment horizontal="center" vertical="center" wrapText="1" shrinkToFit="1"/>
      <protection/>
    </xf>
    <xf numFmtId="0" fontId="30" fillId="0" borderId="20" xfId="54" applyNumberFormat="1" applyFont="1" applyFill="1" applyBorder="1" applyAlignment="1">
      <alignment horizontal="center" vertical="center" wrapText="1"/>
      <protection/>
    </xf>
    <xf numFmtId="49" fontId="30" fillId="0" borderId="68" xfId="54" applyNumberFormat="1" applyFont="1" applyFill="1" applyBorder="1" applyAlignment="1">
      <alignment horizontal="center" vertical="center" wrapText="1"/>
      <protection/>
    </xf>
    <xf numFmtId="0" fontId="30" fillId="0" borderId="23" xfId="54" applyNumberFormat="1" applyFont="1" applyFill="1" applyBorder="1" applyAlignment="1">
      <alignment horizontal="center" vertical="center" wrapText="1"/>
      <protection/>
    </xf>
    <xf numFmtId="0" fontId="30" fillId="0" borderId="42" xfId="54" applyNumberFormat="1" applyFont="1" applyFill="1" applyBorder="1" applyAlignment="1">
      <alignment horizontal="center" vertical="top" wrapText="1"/>
      <protection/>
    </xf>
    <xf numFmtId="0" fontId="30" fillId="0" borderId="22" xfId="54" applyNumberFormat="1" applyFont="1" applyFill="1" applyBorder="1" applyAlignment="1">
      <alignment horizontal="center" vertical="center" shrinkToFit="1"/>
      <protection/>
    </xf>
    <xf numFmtId="0" fontId="30" fillId="0" borderId="42" xfId="54" applyFont="1" applyFill="1" applyBorder="1">
      <alignment/>
      <protection/>
    </xf>
    <xf numFmtId="0" fontId="30" fillId="0" borderId="20" xfId="54" applyFont="1" applyFill="1" applyBorder="1">
      <alignment/>
      <protection/>
    </xf>
    <xf numFmtId="0" fontId="30" fillId="0" borderId="22" xfId="54" applyFont="1" applyFill="1" applyBorder="1">
      <alignment/>
      <protection/>
    </xf>
    <xf numFmtId="1" fontId="30" fillId="0" borderId="22" xfId="0" applyNumberFormat="1" applyFont="1" applyFill="1" applyBorder="1" applyAlignment="1">
      <alignment horizontal="center" vertical="top" wrapText="1"/>
    </xf>
    <xf numFmtId="1" fontId="30" fillId="0" borderId="36" xfId="0" applyNumberFormat="1" applyFont="1" applyFill="1" applyBorder="1" applyAlignment="1">
      <alignment horizontal="center" vertical="center" shrinkToFit="1"/>
    </xf>
    <xf numFmtId="1" fontId="30" fillId="0" borderId="44" xfId="0" applyNumberFormat="1" applyFont="1" applyFill="1" applyBorder="1" applyAlignment="1">
      <alignment horizontal="center" vertical="center" shrinkToFit="1"/>
    </xf>
    <xf numFmtId="0" fontId="30" fillId="0" borderId="67" xfId="0" applyNumberFormat="1" applyFont="1" applyFill="1" applyBorder="1" applyAlignment="1">
      <alignment horizontal="center" vertical="center" shrinkToFit="1"/>
    </xf>
    <xf numFmtId="0" fontId="25" fillId="0" borderId="0" xfId="33" applyFont="1" applyFill="1" applyBorder="1">
      <alignment/>
      <protection/>
    </xf>
    <xf numFmtId="0" fontId="8" fillId="0" borderId="0" xfId="33" applyFont="1" applyFill="1" applyBorder="1" applyAlignment="1">
      <alignment vertical="center"/>
      <protection/>
    </xf>
    <xf numFmtId="0" fontId="26" fillId="0" borderId="0" xfId="33" applyFont="1" applyFill="1" applyAlignment="1">
      <alignment/>
      <protection/>
    </xf>
    <xf numFmtId="0" fontId="24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 wrapText="1"/>
      <protection/>
    </xf>
    <xf numFmtId="0" fontId="34" fillId="0" borderId="0" xfId="33" applyFont="1" applyFill="1" applyAlignment="1">
      <alignment/>
      <protection/>
    </xf>
    <xf numFmtId="0" fontId="25" fillId="0" borderId="0" xfId="33" applyFont="1" applyFill="1" applyBorder="1" applyAlignment="1">
      <alignment/>
      <protection/>
    </xf>
    <xf numFmtId="0" fontId="8" fillId="0" borderId="0" xfId="33" applyFont="1" applyFill="1" applyAlignment="1">
      <alignment horizontal="left"/>
      <protection/>
    </xf>
    <xf numFmtId="0" fontId="8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vertical="center"/>
      <protection/>
    </xf>
    <xf numFmtId="0" fontId="25" fillId="0" borderId="0" xfId="33" applyFont="1" applyFill="1" applyBorder="1" applyAlignment="1">
      <alignment horizontal="center" vertical="center"/>
      <protection/>
    </xf>
    <xf numFmtId="0" fontId="0" fillId="0" borderId="0" xfId="33" applyFill="1" applyAlignment="1">
      <alignment/>
      <protection/>
    </xf>
    <xf numFmtId="0" fontId="4" fillId="0" borderId="0" xfId="33" applyFont="1" applyFill="1" applyBorder="1" applyAlignment="1">
      <alignment/>
      <protection/>
    </xf>
    <xf numFmtId="0" fontId="7" fillId="0" borderId="0" xfId="33" applyFont="1" applyFill="1" applyAlignment="1">
      <alignment horizontal="left"/>
      <protection/>
    </xf>
    <xf numFmtId="0" fontId="7" fillId="0" borderId="0" xfId="33" applyFont="1" applyFill="1" applyAlignment="1">
      <alignment horizontal="left" vertical="center"/>
      <protection/>
    </xf>
    <xf numFmtId="0" fontId="0" fillId="0" borderId="0" xfId="33" applyFill="1" applyAlignment="1">
      <alignment vertical="center"/>
      <protection/>
    </xf>
    <xf numFmtId="0" fontId="18" fillId="0" borderId="0" xfId="33" applyFont="1" applyFill="1" applyAlignment="1">
      <alignment horizontal="center" vertical="center"/>
      <protection/>
    </xf>
    <xf numFmtId="0" fontId="21" fillId="0" borderId="0" xfId="33" applyFont="1" applyFill="1" applyBorder="1" applyAlignment="1">
      <alignment horizontal="left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4" fillId="0" borderId="0" xfId="33" applyFont="1" applyFill="1" applyBorder="1" applyAlignment="1">
      <alignment vertical="top" wrapText="1"/>
      <protection/>
    </xf>
    <xf numFmtId="0" fontId="21" fillId="0" borderId="0" xfId="33" applyFont="1" applyFill="1" applyBorder="1" applyAlignment="1">
      <alignment horizontal="left" vertical="center"/>
      <protection/>
    </xf>
    <xf numFmtId="0" fontId="12" fillId="0" borderId="0" xfId="33" applyFont="1" applyFill="1" applyBorder="1" applyAlignment="1">
      <alignment horizontal="left" vertical="top" wrapText="1"/>
      <protection/>
    </xf>
    <xf numFmtId="0" fontId="7" fillId="0" borderId="0" xfId="33" applyNumberFormat="1" applyFont="1" applyFill="1" applyBorder="1" applyAlignment="1">
      <alignment horizontal="left" vertical="center"/>
      <protection/>
    </xf>
    <xf numFmtId="0" fontId="0" fillId="0" borderId="0" xfId="33" applyFill="1" applyAlignment="1">
      <alignment horizontal="left"/>
      <protection/>
    </xf>
    <xf numFmtId="0" fontId="31" fillId="0" borderId="68" xfId="33" applyFont="1" applyFill="1" applyBorder="1" applyAlignment="1">
      <alignment horizontal="left" vertical="center"/>
      <protection/>
    </xf>
    <xf numFmtId="0" fontId="4" fillId="0" borderId="0" xfId="33" applyFont="1" applyFill="1" applyBorder="1" applyAlignment="1">
      <alignment horizontal="left"/>
      <protection/>
    </xf>
    <xf numFmtId="0" fontId="4" fillId="0" borderId="0" xfId="33" applyFont="1" applyFill="1" applyBorder="1" applyAlignment="1">
      <alignment horizontal="left" vertical="center"/>
      <protection/>
    </xf>
    <xf numFmtId="0" fontId="12" fillId="0" borderId="0" xfId="33" applyFont="1" applyFill="1" applyBorder="1" applyAlignment="1">
      <alignment horizontal="left" vertical="center"/>
      <protection/>
    </xf>
    <xf numFmtId="0" fontId="18" fillId="0" borderId="0" xfId="33" applyFont="1" applyFill="1" applyBorder="1" applyAlignment="1">
      <alignment horizontal="center" vertical="center"/>
      <protection/>
    </xf>
    <xf numFmtId="0" fontId="0" fillId="0" borderId="96" xfId="33" applyFill="1" applyBorder="1" applyAlignment="1">
      <alignment horizontal="left" vertical="center"/>
      <protection/>
    </xf>
    <xf numFmtId="0" fontId="0" fillId="0" borderId="0" xfId="33" applyFill="1" applyBorder="1" applyAlignment="1">
      <alignment horizontal="left" vertical="center"/>
      <protection/>
    </xf>
    <xf numFmtId="0" fontId="31" fillId="0" borderId="96" xfId="33" applyFont="1" applyFill="1" applyBorder="1" applyAlignment="1">
      <alignment horizontal="left" vertical="center"/>
      <protection/>
    </xf>
    <xf numFmtId="0" fontId="24" fillId="0" borderId="96" xfId="33" applyFont="1" applyFill="1" applyBorder="1" applyAlignment="1">
      <alignment horizontal="left" vertical="center"/>
      <protection/>
    </xf>
    <xf numFmtId="49" fontId="25" fillId="0" borderId="0" xfId="54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top"/>
    </xf>
    <xf numFmtId="0" fontId="30" fillId="0" borderId="97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0" fontId="30" fillId="0" borderId="97" xfId="0" applyNumberFormat="1" applyFont="1" applyFill="1" applyBorder="1" applyAlignment="1">
      <alignment horizontal="center" vertical="center"/>
    </xf>
    <xf numFmtId="0" fontId="30" fillId="0" borderId="68" xfId="0" applyNumberFormat="1" applyFont="1" applyFill="1" applyBorder="1" applyAlignment="1">
      <alignment horizontal="center" vertical="center"/>
    </xf>
    <xf numFmtId="0" fontId="30" fillId="0" borderId="82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0" fontId="30" fillId="0" borderId="98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99" xfId="0" applyFont="1" applyFill="1" applyBorder="1" applyAlignment="1">
      <alignment horizontal="center" vertical="center"/>
    </xf>
    <xf numFmtId="0" fontId="30" fillId="0" borderId="98" xfId="0" applyNumberFormat="1" applyFont="1" applyFill="1" applyBorder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/>
    </xf>
    <xf numFmtId="0" fontId="30" fillId="0" borderId="99" xfId="0" applyNumberFormat="1" applyFont="1" applyFill="1" applyBorder="1" applyAlignment="1">
      <alignment horizontal="center" vertical="center"/>
    </xf>
    <xf numFmtId="49" fontId="27" fillId="0" borderId="0" xfId="33" applyNumberFormat="1" applyFont="1" applyFill="1" applyBorder="1" applyAlignment="1">
      <alignment horizontal="left" vertical="justify"/>
      <protection/>
    </xf>
    <xf numFmtId="0" fontId="30" fillId="0" borderId="10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horizontal="center" vertical="center"/>
    </xf>
    <xf numFmtId="0" fontId="30" fillId="0" borderId="51" xfId="0" applyNumberFormat="1" applyFont="1" applyFill="1" applyBorder="1" applyAlignment="1">
      <alignment horizontal="center" vertical="center"/>
    </xf>
    <xf numFmtId="0" fontId="30" fillId="0" borderId="78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center" wrapText="1"/>
    </xf>
    <xf numFmtId="0" fontId="30" fillId="0" borderId="86" xfId="0" applyFont="1" applyFill="1" applyBorder="1" applyAlignment="1">
      <alignment horizontal="left" vertical="center" wrapText="1"/>
    </xf>
    <xf numFmtId="0" fontId="30" fillId="0" borderId="85" xfId="0" applyFont="1" applyFill="1" applyBorder="1" applyAlignment="1">
      <alignment horizontal="left" vertical="center" wrapText="1"/>
    </xf>
    <xf numFmtId="0" fontId="30" fillId="0" borderId="96" xfId="0" applyNumberFormat="1" applyFont="1" applyFill="1" applyBorder="1" applyAlignment="1">
      <alignment horizontal="left" vertical="center" wrapText="1" shrinkToFit="1"/>
    </xf>
    <xf numFmtId="0" fontId="24" fillId="0" borderId="96" xfId="0" applyFont="1" applyFill="1" applyBorder="1" applyAlignment="1">
      <alignment horizontal="left" vertical="center" shrinkToFit="1"/>
    </xf>
    <xf numFmtId="0" fontId="24" fillId="0" borderId="101" xfId="0" applyFont="1" applyFill="1" applyBorder="1" applyAlignment="1">
      <alignment horizontal="left" vertical="center" shrinkToFit="1"/>
    </xf>
    <xf numFmtId="0" fontId="24" fillId="0" borderId="58" xfId="0" applyFont="1" applyFill="1" applyBorder="1" applyAlignment="1">
      <alignment horizontal="right" vertical="center"/>
    </xf>
    <xf numFmtId="0" fontId="24" fillId="0" borderId="86" xfId="0" applyFont="1" applyFill="1" applyBorder="1" applyAlignment="1">
      <alignment horizontal="right" vertical="center"/>
    </xf>
    <xf numFmtId="0" fontId="24" fillId="0" borderId="85" xfId="0" applyFont="1" applyFill="1" applyBorder="1" applyAlignment="1">
      <alignment horizontal="right" vertical="center"/>
    </xf>
    <xf numFmtId="0" fontId="30" fillId="0" borderId="58" xfId="0" applyFont="1" applyFill="1" applyBorder="1" applyAlignment="1">
      <alignment horizontal="right" vertical="center"/>
    </xf>
    <xf numFmtId="0" fontId="30" fillId="0" borderId="86" xfId="0" applyFont="1" applyFill="1" applyBorder="1" applyAlignment="1">
      <alignment horizontal="right" vertical="center"/>
    </xf>
    <xf numFmtId="0" fontId="30" fillId="0" borderId="85" xfId="0" applyFont="1" applyFill="1" applyBorder="1" applyAlignment="1">
      <alignment horizontal="right" vertical="center"/>
    </xf>
    <xf numFmtId="0" fontId="30" fillId="0" borderId="58" xfId="0" applyFont="1" applyFill="1" applyBorder="1" applyAlignment="1">
      <alignment horizontal="right" vertical="center" shrinkToFit="1"/>
    </xf>
    <xf numFmtId="0" fontId="30" fillId="0" borderId="86" xfId="0" applyFont="1" applyFill="1" applyBorder="1" applyAlignment="1">
      <alignment horizontal="right" vertical="center" shrinkToFit="1"/>
    </xf>
    <xf numFmtId="0" fontId="30" fillId="0" borderId="85" xfId="0" applyFont="1" applyFill="1" applyBorder="1" applyAlignment="1">
      <alignment horizontal="right" vertical="center" shrinkToFit="1"/>
    </xf>
    <xf numFmtId="0" fontId="30" fillId="0" borderId="73" xfId="0" applyFont="1" applyFill="1" applyBorder="1" applyAlignment="1">
      <alignment horizontal="center" vertical="center" textRotation="90"/>
    </xf>
    <xf numFmtId="0" fontId="30" fillId="0" borderId="0" xfId="0" applyFont="1" applyFill="1" applyBorder="1" applyAlignment="1">
      <alignment horizontal="center" vertical="center" textRotation="90"/>
    </xf>
    <xf numFmtId="0" fontId="30" fillId="0" borderId="73" xfId="0" applyFont="1" applyFill="1" applyBorder="1" applyAlignment="1">
      <alignment horizontal="left" vertical="top"/>
    </xf>
    <xf numFmtId="0" fontId="30" fillId="0" borderId="84" xfId="0" applyNumberFormat="1" applyFont="1" applyFill="1" applyBorder="1" applyAlignment="1">
      <alignment horizontal="center" vertical="center"/>
    </xf>
    <xf numFmtId="0" fontId="30" fillId="0" borderId="73" xfId="0" applyNumberFormat="1" applyFont="1" applyFill="1" applyBorder="1" applyAlignment="1">
      <alignment horizontal="center" vertical="center"/>
    </xf>
    <xf numFmtId="0" fontId="30" fillId="0" borderId="83" xfId="0" applyNumberFormat="1" applyFont="1" applyFill="1" applyBorder="1" applyAlignment="1">
      <alignment horizontal="center" vertical="center"/>
    </xf>
    <xf numFmtId="0" fontId="30" fillId="0" borderId="10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63" xfId="0" applyNumberFormat="1" applyFont="1" applyFill="1" applyBorder="1" applyAlignment="1">
      <alignment horizontal="center" vertical="center"/>
    </xf>
    <xf numFmtId="0" fontId="30" fillId="0" borderId="81" xfId="0" applyNumberFormat="1" applyFont="1" applyFill="1" applyBorder="1" applyAlignment="1">
      <alignment horizontal="center" vertical="center"/>
    </xf>
    <xf numFmtId="0" fontId="30" fillId="0" borderId="89" xfId="0" applyNumberFormat="1" applyFont="1" applyFill="1" applyBorder="1" applyAlignment="1">
      <alignment horizontal="center" vertical="center"/>
    </xf>
    <xf numFmtId="0" fontId="30" fillId="0" borderId="103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97" xfId="0" applyFont="1" applyFill="1" applyBorder="1" applyAlignment="1">
      <alignment horizontal="left" vertical="center"/>
    </xf>
    <xf numFmtId="0" fontId="30" fillId="0" borderId="68" xfId="0" applyFont="1" applyFill="1" applyBorder="1" applyAlignment="1">
      <alignment horizontal="left" vertical="center"/>
    </xf>
    <xf numFmtId="0" fontId="24" fillId="0" borderId="82" xfId="0" applyFont="1" applyFill="1" applyBorder="1" applyAlignment="1">
      <alignment horizontal="left" vertical="center"/>
    </xf>
    <xf numFmtId="0" fontId="30" fillId="0" borderId="68" xfId="0" applyNumberFormat="1" applyFont="1" applyFill="1" applyBorder="1" applyAlignment="1">
      <alignment horizontal="left" vertical="center" wrapText="1" shrinkToFit="1"/>
    </xf>
    <xf numFmtId="0" fontId="24" fillId="0" borderId="68" xfId="0" applyFont="1" applyFill="1" applyBorder="1" applyAlignment="1">
      <alignment horizontal="left" vertical="center" shrinkToFit="1"/>
    </xf>
    <xf numFmtId="0" fontId="24" fillId="0" borderId="82" xfId="0" applyFont="1" applyFill="1" applyBorder="1" applyAlignment="1">
      <alignment horizontal="left" vertical="center" shrinkToFit="1"/>
    </xf>
    <xf numFmtId="0" fontId="30" fillId="0" borderId="81" xfId="0" applyFont="1" applyFill="1" applyBorder="1" applyAlignment="1">
      <alignment horizontal="left" vertical="center" wrapText="1"/>
    </xf>
    <xf numFmtId="0" fontId="30" fillId="0" borderId="89" xfId="0" applyFont="1" applyFill="1" applyBorder="1" applyAlignment="1">
      <alignment horizontal="left" vertical="center" wrapText="1"/>
    </xf>
    <xf numFmtId="0" fontId="30" fillId="0" borderId="103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vertical="center" wrapText="1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63" xfId="0" applyFont="1" applyFill="1" applyBorder="1" applyAlignment="1">
      <alignment horizontal="left" vertical="center" shrinkToFit="1"/>
    </xf>
    <xf numFmtId="0" fontId="30" fillId="0" borderId="58" xfId="0" applyFont="1" applyFill="1" applyBorder="1" applyAlignment="1">
      <alignment horizontal="right" vertical="center" wrapText="1"/>
    </xf>
    <xf numFmtId="0" fontId="30" fillId="0" borderId="86" xfId="0" applyFont="1" applyFill="1" applyBorder="1" applyAlignment="1">
      <alignment horizontal="right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86" xfId="0" applyFont="1" applyFill="1" applyBorder="1" applyAlignment="1">
      <alignment horizontal="center" vertical="center" wrapText="1"/>
    </xf>
    <xf numFmtId="0" fontId="30" fillId="0" borderId="85" xfId="0" applyFont="1" applyFill="1" applyBorder="1" applyAlignment="1">
      <alignment horizontal="center" vertical="center" wrapText="1"/>
    </xf>
    <xf numFmtId="0" fontId="30" fillId="0" borderId="81" xfId="0" applyFont="1" applyFill="1" applyBorder="1" applyAlignment="1">
      <alignment horizontal="right" vertical="center" wrapText="1" shrinkToFit="1"/>
    </xf>
    <xf numFmtId="0" fontId="30" fillId="0" borderId="86" xfId="0" applyFont="1" applyFill="1" applyBorder="1" applyAlignment="1">
      <alignment horizontal="right" vertical="center" wrapText="1" shrinkToFit="1"/>
    </xf>
    <xf numFmtId="0" fontId="30" fillId="0" borderId="85" xfId="0" applyFont="1" applyFill="1" applyBorder="1" applyAlignment="1">
      <alignment horizontal="right" vertical="center" wrapText="1" shrinkToFit="1"/>
    </xf>
    <xf numFmtId="0" fontId="30" fillId="0" borderId="84" xfId="0" applyFont="1" applyFill="1" applyBorder="1" applyAlignment="1">
      <alignment horizontal="right" vertical="center" wrapText="1" shrinkToFit="1"/>
    </xf>
    <xf numFmtId="0" fontId="30" fillId="0" borderId="73" xfId="0" applyFont="1" applyFill="1" applyBorder="1" applyAlignment="1">
      <alignment horizontal="right" vertical="center" wrapText="1" shrinkToFit="1"/>
    </xf>
    <xf numFmtId="0" fontId="30" fillId="0" borderId="83" xfId="0" applyFont="1" applyFill="1" applyBorder="1" applyAlignment="1">
      <alignment horizontal="right" vertical="center" wrapText="1" shrinkToFit="1"/>
    </xf>
    <xf numFmtId="0" fontId="30" fillId="0" borderId="58" xfId="0" applyFont="1" applyFill="1" applyBorder="1" applyAlignment="1">
      <alignment horizontal="center" vertical="center" wrapText="1" shrinkToFit="1"/>
    </xf>
    <xf numFmtId="0" fontId="30" fillId="0" borderId="86" xfId="0" applyFont="1" applyFill="1" applyBorder="1" applyAlignment="1">
      <alignment horizontal="center" vertical="center" wrapText="1" shrinkToFit="1"/>
    </xf>
    <xf numFmtId="0" fontId="30" fillId="0" borderId="85" xfId="0" applyFont="1" applyFill="1" applyBorder="1" applyAlignment="1">
      <alignment horizontal="center" vertical="center" wrapText="1" shrinkToFit="1"/>
    </xf>
    <xf numFmtId="0" fontId="30" fillId="0" borderId="100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24" fillId="0" borderId="78" xfId="0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 wrapText="1" shrinkToFit="1"/>
    </xf>
    <xf numFmtId="0" fontId="24" fillId="0" borderId="19" xfId="0" applyFont="1" applyFill="1" applyBorder="1" applyAlignment="1">
      <alignment horizontal="left" vertical="center" shrinkToFit="1"/>
    </xf>
    <xf numFmtId="0" fontId="24" fillId="0" borderId="79" xfId="0" applyFont="1" applyFill="1" applyBorder="1" applyAlignment="1">
      <alignment horizontal="left" vertical="center" shrinkToFit="1"/>
    </xf>
    <xf numFmtId="0" fontId="30" fillId="0" borderId="68" xfId="0" applyFont="1" applyFill="1" applyBorder="1" applyAlignment="1">
      <alignment horizontal="left" vertical="center" wrapText="1"/>
    </xf>
    <xf numFmtId="0" fontId="24" fillId="0" borderId="75" xfId="0" applyFont="1" applyFill="1" applyBorder="1" applyAlignment="1">
      <alignment horizontal="left" vertical="center" wrapText="1"/>
    </xf>
    <xf numFmtId="0" fontId="30" fillId="0" borderId="68" xfId="33" applyFont="1" applyFill="1" applyBorder="1" applyAlignment="1">
      <alignment horizontal="left" vertical="center" wrapText="1"/>
      <protection/>
    </xf>
    <xf numFmtId="0" fontId="24" fillId="0" borderId="75" xfId="33" applyFont="1" applyFill="1" applyBorder="1" applyAlignment="1">
      <alignment horizontal="left" vertical="center" wrapText="1"/>
      <protection/>
    </xf>
    <xf numFmtId="0" fontId="30" fillId="0" borderId="68" xfId="33" applyNumberFormat="1" applyFont="1" applyFill="1" applyBorder="1" applyAlignment="1">
      <alignment horizontal="left" vertical="center" wrapText="1" shrinkToFit="1"/>
      <protection/>
    </xf>
    <xf numFmtId="0" fontId="24" fillId="0" borderId="68" xfId="33" applyFont="1" applyFill="1" applyBorder="1" applyAlignment="1">
      <alignment horizontal="left" vertical="center" shrinkToFit="1"/>
      <protection/>
    </xf>
    <xf numFmtId="0" fontId="24" fillId="0" borderId="82" xfId="33" applyFont="1" applyFill="1" applyBorder="1" applyAlignment="1">
      <alignment horizontal="left" vertical="center" shrinkToFit="1"/>
      <protection/>
    </xf>
    <xf numFmtId="0" fontId="24" fillId="0" borderId="68" xfId="0" applyFont="1" applyFill="1" applyBorder="1" applyAlignment="1">
      <alignment horizontal="left" vertical="center" wrapText="1"/>
    </xf>
    <xf numFmtId="0" fontId="30" fillId="0" borderId="58" xfId="0" applyFont="1" applyFill="1" applyBorder="1" applyAlignment="1">
      <alignment horizontal="center" vertical="center"/>
    </xf>
    <xf numFmtId="0" fontId="30" fillId="0" borderId="86" xfId="0" applyFont="1" applyFill="1" applyBorder="1" applyAlignment="1">
      <alignment horizontal="center" vertical="center"/>
    </xf>
    <xf numFmtId="0" fontId="30" fillId="0" borderId="85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right" vertical="center" wrapText="1" shrinkToFit="1"/>
    </xf>
    <xf numFmtId="0" fontId="30" fillId="0" borderId="97" xfId="0" applyFont="1" applyFill="1" applyBorder="1" applyAlignment="1">
      <alignment horizontal="left" vertical="center" wrapText="1"/>
    </xf>
    <xf numFmtId="0" fontId="24" fillId="0" borderId="82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 shrinkToFit="1"/>
    </xf>
    <xf numFmtId="0" fontId="24" fillId="0" borderId="79" xfId="0" applyFont="1" applyFill="1" applyBorder="1" applyAlignment="1">
      <alignment horizontal="left" vertical="center" wrapText="1" shrinkToFit="1"/>
    </xf>
    <xf numFmtId="0" fontId="30" fillId="0" borderId="98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24" fillId="0" borderId="99" xfId="0" applyFont="1" applyFill="1" applyBorder="1" applyAlignment="1">
      <alignment horizontal="left" vertical="center" wrapText="1"/>
    </xf>
    <xf numFmtId="0" fontId="24" fillId="0" borderId="96" xfId="0" applyFont="1" applyFill="1" applyBorder="1" applyAlignment="1">
      <alignment horizontal="left" vertical="center" wrapText="1" shrinkToFit="1"/>
    </xf>
    <xf numFmtId="0" fontId="24" fillId="0" borderId="101" xfId="0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30" fillId="0" borderId="19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58" xfId="0" applyNumberFormat="1" applyFont="1" applyFill="1" applyBorder="1" applyAlignment="1">
      <alignment horizontal="center" vertical="center" wrapText="1"/>
    </xf>
    <xf numFmtId="0" fontId="14" fillId="0" borderId="8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50" xfId="0" applyNumberFormat="1" applyFont="1" applyFill="1" applyBorder="1" applyAlignment="1">
      <alignment horizontal="center" vertical="center" textRotation="90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3" fillId="0" borderId="96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50" xfId="0" applyNumberFormat="1" applyFont="1" applyFill="1" applyBorder="1" applyAlignment="1">
      <alignment horizontal="center" vertical="center" textRotation="90" wrapText="1"/>
    </xf>
    <xf numFmtId="0" fontId="9" fillId="0" borderId="100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78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textRotation="90"/>
    </xf>
    <xf numFmtId="0" fontId="9" fillId="0" borderId="33" xfId="0" applyNumberFormat="1" applyFont="1" applyFill="1" applyBorder="1" applyAlignment="1">
      <alignment horizontal="center" vertical="center" textRotation="90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9" fillId="0" borderId="32" xfId="0" applyNumberFormat="1" applyFont="1" applyFill="1" applyBorder="1" applyAlignment="1">
      <alignment horizontal="center" vertical="center" textRotation="90" wrapText="1"/>
    </xf>
    <xf numFmtId="0" fontId="9" fillId="0" borderId="102" xfId="0" applyNumberFormat="1" applyFont="1" applyFill="1" applyBorder="1" applyAlignment="1">
      <alignment horizontal="center" vertical="center" textRotation="90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96" xfId="0" applyNumberFormat="1" applyFont="1" applyFill="1" applyBorder="1" applyAlignment="1">
      <alignment horizontal="center" vertical="top"/>
    </xf>
    <xf numFmtId="0" fontId="9" fillId="0" borderId="68" xfId="0" applyNumberFormat="1" applyFont="1" applyFill="1" applyBorder="1" applyAlignment="1">
      <alignment horizontal="center" vertical="top"/>
    </xf>
    <xf numFmtId="49" fontId="3" fillId="0" borderId="95" xfId="0" applyNumberFormat="1" applyFont="1" applyFill="1" applyBorder="1" applyAlignment="1">
      <alignment horizontal="center" vertical="center" textRotation="90" wrapText="1"/>
    </xf>
    <xf numFmtId="49" fontId="3" fillId="0" borderId="31" xfId="0" applyNumberFormat="1" applyFont="1" applyFill="1" applyBorder="1" applyAlignment="1">
      <alignment horizontal="center" vertical="center" textRotation="90" wrapText="1"/>
    </xf>
    <xf numFmtId="0" fontId="7" fillId="0" borderId="0" xfId="33" applyNumberFormat="1" applyFont="1" applyFill="1" applyBorder="1" applyAlignment="1">
      <alignment horizontal="left" vertical="center"/>
      <protection/>
    </xf>
    <xf numFmtId="0" fontId="28" fillId="0" borderId="0" xfId="33" applyFont="1" applyFill="1" applyBorder="1" applyAlignment="1">
      <alignment horizontal="left" vertical="center"/>
      <protection/>
    </xf>
    <xf numFmtId="0" fontId="7" fillId="0" borderId="96" xfId="33" applyFont="1" applyFill="1" applyBorder="1" applyAlignment="1">
      <alignment horizontal="center"/>
      <protection/>
    </xf>
    <xf numFmtId="0" fontId="23" fillId="0" borderId="96" xfId="33" applyFont="1" applyFill="1" applyBorder="1" applyAlignment="1">
      <alignment horizontal="center"/>
      <protection/>
    </xf>
    <xf numFmtId="0" fontId="9" fillId="0" borderId="56" xfId="0" applyFont="1" applyFill="1" applyBorder="1" applyAlignment="1">
      <alignment horizontal="center" vertical="center" textRotation="90"/>
    </xf>
    <xf numFmtId="0" fontId="9" fillId="0" borderId="105" xfId="0" applyFont="1" applyFill="1" applyBorder="1" applyAlignment="1">
      <alignment horizontal="center" vertical="center" textRotation="90"/>
    </xf>
    <xf numFmtId="0" fontId="9" fillId="0" borderId="106" xfId="0" applyFont="1" applyFill="1" applyBorder="1" applyAlignment="1">
      <alignment horizontal="center" vertical="center" textRotation="90"/>
    </xf>
    <xf numFmtId="0" fontId="22" fillId="0" borderId="84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22" fillId="0" borderId="10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84" xfId="0" applyNumberFormat="1" applyFont="1" applyFill="1" applyBorder="1" applyAlignment="1">
      <alignment horizontal="center" vertical="center" wrapText="1"/>
    </xf>
    <xf numFmtId="0" fontId="22" fillId="0" borderId="73" xfId="0" applyNumberFormat="1" applyFont="1" applyFill="1" applyBorder="1" applyAlignment="1">
      <alignment horizontal="center" vertical="center" wrapText="1"/>
    </xf>
    <xf numFmtId="0" fontId="22" fillId="0" borderId="83" xfId="0" applyNumberFormat="1" applyFont="1" applyFill="1" applyBorder="1" applyAlignment="1">
      <alignment horizontal="center" vertical="center" wrapText="1"/>
    </xf>
    <xf numFmtId="0" fontId="22" fillId="0" borderId="10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63" xfId="0" applyNumberFormat="1" applyFont="1" applyFill="1" applyBorder="1" applyAlignment="1">
      <alignment horizontal="center" vertical="center" wrapText="1"/>
    </xf>
    <xf numFmtId="0" fontId="14" fillId="0" borderId="84" xfId="0" applyNumberFormat="1" applyFont="1" applyFill="1" applyBorder="1" applyAlignment="1">
      <alignment horizontal="center" vertical="center" wrapText="1"/>
    </xf>
    <xf numFmtId="0" fontId="14" fillId="0" borderId="83" xfId="0" applyNumberFormat="1" applyFont="1" applyFill="1" applyBorder="1" applyAlignment="1">
      <alignment horizontal="center" vertical="center" wrapText="1"/>
    </xf>
    <xf numFmtId="0" fontId="14" fillId="0" borderId="102" xfId="0" applyNumberFormat="1" applyFont="1" applyFill="1" applyBorder="1" applyAlignment="1">
      <alignment horizontal="center" vertical="center" wrapText="1"/>
    </xf>
    <xf numFmtId="0" fontId="14" fillId="0" borderId="63" xfId="0" applyNumberFormat="1" applyFont="1" applyFill="1" applyBorder="1" applyAlignment="1">
      <alignment horizontal="center" vertical="center" wrapText="1"/>
    </xf>
    <xf numFmtId="0" fontId="14" fillId="0" borderId="107" xfId="0" applyNumberFormat="1" applyFont="1" applyFill="1" applyBorder="1" applyAlignment="1">
      <alignment horizontal="center" vertical="center" wrapText="1"/>
    </xf>
    <xf numFmtId="0" fontId="14" fillId="0" borderId="79" xfId="0" applyNumberFormat="1" applyFont="1" applyFill="1" applyBorder="1" applyAlignment="1">
      <alignment horizontal="center" vertical="center" wrapText="1"/>
    </xf>
    <xf numFmtId="0" fontId="7" fillId="0" borderId="84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/>
    </xf>
    <xf numFmtId="0" fontId="7" fillId="0" borderId="10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0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14" fillId="0" borderId="47" xfId="0" applyNumberFormat="1" applyFont="1" applyFill="1" applyBorder="1" applyAlignment="1">
      <alignment horizontal="center" vertical="center" textRotation="90" wrapText="1"/>
    </xf>
    <xf numFmtId="0" fontId="14" fillId="0" borderId="40" xfId="0" applyNumberFormat="1" applyFont="1" applyFill="1" applyBorder="1" applyAlignment="1">
      <alignment horizontal="center" vertical="center" textRotation="90" wrapText="1"/>
    </xf>
    <xf numFmtId="49" fontId="7" fillId="0" borderId="7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24" fillId="0" borderId="68" xfId="33" applyFont="1" applyFill="1" applyBorder="1" applyAlignment="1">
      <alignment horizontal="left" vertical="center"/>
      <protection/>
    </xf>
    <xf numFmtId="0" fontId="7" fillId="0" borderId="19" xfId="33" applyFont="1" applyFill="1" applyBorder="1" applyAlignment="1">
      <alignment horizontal="center" vertical="center" wrapText="1"/>
      <protection/>
    </xf>
    <xf numFmtId="0" fontId="23" fillId="0" borderId="19" xfId="33" applyFont="1" applyFill="1" applyBorder="1" applyAlignment="1">
      <alignment horizontal="center" vertical="center" wrapText="1"/>
      <protection/>
    </xf>
    <xf numFmtId="0" fontId="28" fillId="0" borderId="96" xfId="33" applyFont="1" applyFill="1" applyBorder="1" applyAlignment="1">
      <alignment horizontal="left" vertical="center"/>
      <protection/>
    </xf>
    <xf numFmtId="0" fontId="7" fillId="0" borderId="0" xfId="33" applyNumberFormat="1" applyFont="1" applyFill="1" applyBorder="1" applyAlignment="1">
      <alignment horizontal="left" vertical="center" wrapText="1"/>
      <protection/>
    </xf>
    <xf numFmtId="0" fontId="29" fillId="0" borderId="68" xfId="33" applyFont="1" applyFill="1" applyBorder="1" applyAlignment="1">
      <alignment horizontal="left" wrapText="1"/>
      <protection/>
    </xf>
    <xf numFmtId="0" fontId="7" fillId="0" borderId="68" xfId="33" applyFont="1" applyFill="1" applyBorder="1" applyAlignment="1">
      <alignment horizontal="center" vertical="center"/>
      <protection/>
    </xf>
    <xf numFmtId="0" fontId="21" fillId="0" borderId="0" xfId="33" applyFont="1" applyFill="1" applyBorder="1" applyAlignment="1">
      <alignment horizontal="left" wrapText="1"/>
      <protection/>
    </xf>
    <xf numFmtId="0" fontId="24" fillId="0" borderId="0" xfId="33" applyFont="1" applyFill="1" applyAlignment="1">
      <alignment horizontal="center" vertical="center"/>
      <protection/>
    </xf>
    <xf numFmtId="0" fontId="8" fillId="0" borderId="19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/>
      <protection/>
    </xf>
    <xf numFmtId="0" fontId="7" fillId="0" borderId="19" xfId="33" applyFont="1" applyFill="1" applyBorder="1" applyAlignment="1">
      <alignment horizontal="center"/>
      <protection/>
    </xf>
    <xf numFmtId="0" fontId="23" fillId="0" borderId="19" xfId="33" applyFont="1" applyFill="1" applyBorder="1" applyAlignment="1">
      <alignment/>
      <protection/>
    </xf>
    <xf numFmtId="0" fontId="7" fillId="0" borderId="0" xfId="33" applyFont="1" applyFill="1" applyBorder="1" applyAlignment="1">
      <alignment horizontal="left"/>
      <protection/>
    </xf>
    <xf numFmtId="49" fontId="7" fillId="0" borderId="0" xfId="33" applyNumberFormat="1" applyFont="1" applyFill="1" applyBorder="1" applyAlignment="1">
      <alignment horizontal="left" vertical="center"/>
      <protection/>
    </xf>
    <xf numFmtId="0" fontId="24" fillId="0" borderId="19" xfId="33" applyFont="1" applyFill="1" applyBorder="1" applyAlignment="1">
      <alignment horizontal="left" vertical="center"/>
      <protection/>
    </xf>
    <xf numFmtId="0" fontId="7" fillId="0" borderId="68" xfId="33" applyFont="1" applyFill="1" applyBorder="1" applyAlignment="1">
      <alignment horizontal="center"/>
      <protection/>
    </xf>
    <xf numFmtId="0" fontId="23" fillId="0" borderId="68" xfId="33" applyFont="1" applyFill="1" applyBorder="1" applyAlignment="1">
      <alignment/>
      <protection/>
    </xf>
    <xf numFmtId="0" fontId="30" fillId="0" borderId="0" xfId="33" applyFont="1" applyFill="1" applyBorder="1" applyAlignment="1">
      <alignment horizontal="center"/>
      <protection/>
    </xf>
    <xf numFmtId="0" fontId="8" fillId="0" borderId="0" xfId="33" applyFont="1" applyFill="1" applyBorder="1" applyAlignment="1">
      <alignment horizontal="center"/>
      <protection/>
    </xf>
    <xf numFmtId="0" fontId="33" fillId="0" borderId="0" xfId="33" applyFont="1" applyFill="1" applyBorder="1" applyAlignment="1">
      <alignment horizontal="center" vertical="top" wrapText="1"/>
      <protection/>
    </xf>
    <xf numFmtId="0" fontId="30" fillId="0" borderId="0" xfId="33" applyFont="1" applyFill="1" applyBorder="1" applyAlignment="1">
      <alignment horizontal="center" vertical="center"/>
      <protection/>
    </xf>
    <xf numFmtId="0" fontId="26" fillId="0" borderId="0" xfId="33" applyFont="1" applyFill="1" applyBorder="1" applyAlignment="1">
      <alignment/>
      <protection/>
    </xf>
    <xf numFmtId="0" fontId="30" fillId="0" borderId="97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0" fontId="30" fillId="0" borderId="97" xfId="0" applyNumberFormat="1" applyFont="1" applyFill="1" applyBorder="1" applyAlignment="1">
      <alignment horizontal="center" vertical="center"/>
    </xf>
    <xf numFmtId="0" fontId="30" fillId="0" borderId="68" xfId="0" applyNumberFormat="1" applyFont="1" applyFill="1" applyBorder="1" applyAlignment="1">
      <alignment horizontal="center" vertical="center"/>
    </xf>
    <xf numFmtId="0" fontId="30" fillId="0" borderId="8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30" fillId="0" borderId="98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99" xfId="0" applyFont="1" applyFill="1" applyBorder="1" applyAlignment="1">
      <alignment horizontal="center" vertical="center"/>
    </xf>
    <xf numFmtId="0" fontId="30" fillId="0" borderId="98" xfId="0" applyNumberFormat="1" applyFont="1" applyFill="1" applyBorder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/>
    </xf>
    <xf numFmtId="0" fontId="30" fillId="0" borderId="9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30" fillId="0" borderId="10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0" fillId="0" borderId="100" xfId="0" applyNumberFormat="1" applyFont="1" applyFill="1" applyBorder="1" applyAlignment="1">
      <alignment horizontal="center" vertical="center"/>
    </xf>
    <xf numFmtId="0" fontId="30" fillId="0" borderId="51" xfId="0" applyNumberFormat="1" applyFont="1" applyFill="1" applyBorder="1" applyAlignment="1">
      <alignment horizontal="center" vertical="center"/>
    </xf>
    <xf numFmtId="0" fontId="30" fillId="0" borderId="7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24" fillId="0" borderId="81" xfId="0" applyFont="1" applyFill="1" applyBorder="1" applyAlignment="1">
      <alignment horizontal="right" vertical="center"/>
    </xf>
    <xf numFmtId="0" fontId="24" fillId="0" borderId="89" xfId="0" applyFont="1" applyFill="1" applyBorder="1" applyAlignment="1">
      <alignment horizontal="right" vertical="center"/>
    </xf>
    <xf numFmtId="0" fontId="24" fillId="0" borderId="103" xfId="0" applyFont="1" applyFill="1" applyBorder="1" applyAlignment="1">
      <alignment horizontal="right" vertical="center"/>
    </xf>
    <xf numFmtId="0" fontId="9" fillId="0" borderId="73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73" xfId="0" applyFont="1" applyFill="1" applyBorder="1" applyAlignment="1">
      <alignment horizontal="left" vertical="top"/>
    </xf>
    <xf numFmtId="0" fontId="8" fillId="0" borderId="84" xfId="0" applyNumberFormat="1" applyFont="1" applyFill="1" applyBorder="1" applyAlignment="1">
      <alignment horizontal="center" vertical="center"/>
    </xf>
    <xf numFmtId="0" fontId="8" fillId="0" borderId="73" xfId="0" applyNumberFormat="1" applyFont="1" applyFill="1" applyBorder="1" applyAlignment="1">
      <alignment horizontal="center" vertical="center"/>
    </xf>
    <xf numFmtId="0" fontId="8" fillId="0" borderId="83" xfId="0" applyNumberFormat="1" applyFont="1" applyFill="1" applyBorder="1" applyAlignment="1">
      <alignment horizontal="center" vertical="center"/>
    </xf>
    <xf numFmtId="0" fontId="8" fillId="0" borderId="10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81" xfId="0" applyNumberFormat="1" applyFont="1" applyFill="1" applyBorder="1" applyAlignment="1">
      <alignment horizontal="center" vertical="center"/>
    </xf>
    <xf numFmtId="0" fontId="8" fillId="0" borderId="89" xfId="0" applyNumberFormat="1" applyFont="1" applyFill="1" applyBorder="1" applyAlignment="1">
      <alignment horizontal="center" vertical="center"/>
    </xf>
    <xf numFmtId="0" fontId="8" fillId="0" borderId="103" xfId="0" applyNumberFormat="1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 wrapText="1"/>
    </xf>
    <xf numFmtId="0" fontId="30" fillId="0" borderId="89" xfId="0" applyFont="1" applyFill="1" applyBorder="1" applyAlignment="1">
      <alignment horizontal="center" vertical="center" wrapText="1"/>
    </xf>
    <xf numFmtId="0" fontId="30" fillId="0" borderId="103" xfId="0" applyFont="1" applyFill="1" applyBorder="1" applyAlignment="1">
      <alignment horizontal="center" vertical="center" wrapText="1"/>
    </xf>
    <xf numFmtId="0" fontId="30" fillId="0" borderId="58" xfId="0" applyNumberFormat="1" applyFont="1" applyFill="1" applyBorder="1" applyAlignment="1">
      <alignment horizontal="left" vertical="center" wrapText="1" shrinkToFit="1"/>
    </xf>
    <xf numFmtId="0" fontId="30" fillId="0" borderId="86" xfId="0" applyNumberFormat="1" applyFont="1" applyFill="1" applyBorder="1" applyAlignment="1">
      <alignment horizontal="left" vertical="center" wrapText="1" shrinkToFit="1"/>
    </xf>
    <xf numFmtId="0" fontId="30" fillId="0" borderId="85" xfId="0" applyNumberFormat="1" applyFont="1" applyFill="1" applyBorder="1" applyAlignment="1">
      <alignment horizontal="left" vertical="center" wrapText="1" shrinkToFit="1"/>
    </xf>
    <xf numFmtId="0" fontId="30" fillId="0" borderId="72" xfId="0" applyNumberFormat="1" applyFont="1" applyFill="1" applyBorder="1" applyAlignment="1">
      <alignment horizontal="left" vertical="center" wrapText="1" shrinkToFit="1"/>
    </xf>
    <xf numFmtId="0" fontId="30" fillId="0" borderId="51" xfId="0" applyNumberFormat="1" applyFont="1" applyFill="1" applyBorder="1" applyAlignment="1">
      <alignment horizontal="left" vertical="center" wrapText="1" shrinkToFit="1"/>
    </xf>
    <xf numFmtId="0" fontId="30" fillId="0" borderId="78" xfId="0" applyNumberFormat="1" applyFont="1" applyFill="1" applyBorder="1" applyAlignment="1">
      <alignment horizontal="left" vertical="center" wrapText="1" shrinkToFit="1"/>
    </xf>
    <xf numFmtId="0" fontId="30" fillId="0" borderId="108" xfId="0" applyNumberFormat="1" applyFont="1" applyFill="1" applyBorder="1" applyAlignment="1">
      <alignment horizontal="left" vertical="center" wrapText="1" shrinkToFit="1"/>
    </xf>
    <xf numFmtId="0" fontId="30" fillId="0" borderId="82" xfId="0" applyNumberFormat="1" applyFont="1" applyFill="1" applyBorder="1" applyAlignment="1">
      <alignment horizontal="left" vertical="center" wrapText="1" shrinkToFit="1"/>
    </xf>
    <xf numFmtId="0" fontId="30" fillId="0" borderId="61" xfId="0" applyFont="1" applyFill="1" applyBorder="1" applyAlignment="1">
      <alignment horizontal="left" vertical="center" wrapText="1"/>
    </xf>
    <xf numFmtId="0" fontId="30" fillId="0" borderId="66" xfId="0" applyNumberFormat="1" applyFont="1" applyFill="1" applyBorder="1" applyAlignment="1">
      <alignment horizontal="left" vertical="center" wrapText="1" shrinkToFit="1"/>
    </xf>
    <xf numFmtId="0" fontId="30" fillId="0" borderId="60" xfId="0" applyNumberFormat="1" applyFont="1" applyFill="1" applyBorder="1" applyAlignment="1">
      <alignment horizontal="left" vertical="center" wrapText="1" shrinkToFit="1"/>
    </xf>
    <xf numFmtId="0" fontId="30" fillId="0" borderId="99" xfId="0" applyNumberFormat="1" applyFont="1" applyFill="1" applyBorder="1" applyAlignment="1">
      <alignment horizontal="left" vertical="center" wrapText="1" shrinkToFit="1"/>
    </xf>
    <xf numFmtId="0" fontId="30" fillId="0" borderId="58" xfId="54" applyFont="1" applyFill="1" applyBorder="1" applyAlignment="1">
      <alignment horizontal="left" vertical="center" wrapText="1"/>
      <protection/>
    </xf>
    <xf numFmtId="0" fontId="30" fillId="0" borderId="86" xfId="54" applyFont="1" applyFill="1" applyBorder="1" applyAlignment="1">
      <alignment horizontal="left" vertical="center" wrapText="1"/>
      <protection/>
    </xf>
    <xf numFmtId="0" fontId="30" fillId="0" borderId="85" xfId="54" applyFont="1" applyFill="1" applyBorder="1" applyAlignment="1">
      <alignment horizontal="left" vertical="center" wrapText="1"/>
      <protection/>
    </xf>
    <xf numFmtId="0" fontId="30" fillId="0" borderId="100" xfId="54" applyNumberFormat="1" applyFont="1" applyFill="1" applyBorder="1" applyAlignment="1">
      <alignment horizontal="left" vertical="center" wrapText="1" shrinkToFit="1"/>
      <protection/>
    </xf>
    <xf numFmtId="0" fontId="30" fillId="0" borderId="51" xfId="54" applyNumberFormat="1" applyFont="1" applyFill="1" applyBorder="1" applyAlignment="1">
      <alignment horizontal="left" vertical="center" wrapText="1" shrinkToFit="1"/>
      <protection/>
    </xf>
    <xf numFmtId="0" fontId="30" fillId="0" borderId="78" xfId="54" applyNumberFormat="1" applyFont="1" applyFill="1" applyBorder="1" applyAlignment="1">
      <alignment horizontal="left" vertical="center" wrapText="1" shrinkToFit="1"/>
      <protection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09" xfId="0" applyFont="1" applyFill="1" applyBorder="1" applyAlignment="1">
      <alignment horizontal="left" vertical="center" wrapText="1"/>
    </xf>
    <xf numFmtId="0" fontId="30" fillId="0" borderId="70" xfId="0" applyNumberFormat="1" applyFont="1" applyFill="1" applyBorder="1" applyAlignment="1">
      <alignment horizontal="left" vertical="center" wrapText="1" shrinkToFit="1"/>
    </xf>
    <xf numFmtId="0" fontId="24" fillId="0" borderId="75" xfId="0" applyFont="1" applyFill="1" applyBorder="1" applyAlignment="1">
      <alignment horizontal="left" vertical="center"/>
    </xf>
    <xf numFmtId="0" fontId="30" fillId="0" borderId="89" xfId="0" applyFont="1" applyFill="1" applyBorder="1" applyAlignment="1">
      <alignment horizontal="left" vertical="center"/>
    </xf>
    <xf numFmtId="0" fontId="24" fillId="0" borderId="110" xfId="0" applyFont="1" applyFill="1" applyBorder="1" applyAlignment="1">
      <alignment horizontal="left" vertical="center"/>
    </xf>
    <xf numFmtId="0" fontId="30" fillId="0" borderId="111" xfId="0" applyNumberFormat="1" applyFont="1" applyFill="1" applyBorder="1" applyAlignment="1">
      <alignment horizontal="left" vertical="center" wrapText="1" shrinkToFit="1"/>
    </xf>
    <xf numFmtId="0" fontId="24" fillId="0" borderId="89" xfId="0" applyFont="1" applyFill="1" applyBorder="1" applyAlignment="1">
      <alignment horizontal="left" vertical="center" shrinkToFit="1"/>
    </xf>
    <xf numFmtId="0" fontId="24" fillId="0" borderId="103" xfId="0" applyFont="1" applyFill="1" applyBorder="1" applyAlignment="1">
      <alignment horizontal="left" vertical="center" shrinkToFit="1"/>
    </xf>
    <xf numFmtId="0" fontId="30" fillId="0" borderId="103" xfId="0" applyFont="1" applyFill="1" applyBorder="1" applyAlignment="1">
      <alignment horizontal="right" vertical="center" wrapText="1" shrinkToFit="1"/>
    </xf>
    <xf numFmtId="0" fontId="30" fillId="0" borderId="51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4" fillId="0" borderId="76" xfId="0" applyFont="1" applyFill="1" applyBorder="1" applyAlignment="1">
      <alignment horizontal="left" vertical="center" wrapText="1"/>
    </xf>
    <xf numFmtId="0" fontId="30" fillId="0" borderId="112" xfId="0" applyNumberFormat="1" applyFont="1" applyFill="1" applyBorder="1" applyAlignment="1">
      <alignment horizontal="left" vertical="center" wrapText="1" shrinkToFit="1"/>
    </xf>
    <xf numFmtId="0" fontId="24" fillId="0" borderId="51" xfId="0" applyFont="1" applyFill="1" applyBorder="1" applyAlignment="1">
      <alignment horizontal="left" vertical="center" shrinkToFit="1"/>
    </xf>
    <xf numFmtId="0" fontId="24" fillId="0" borderId="78" xfId="0" applyFont="1" applyFill="1" applyBorder="1" applyAlignment="1">
      <alignment horizontal="left" vertical="center" shrinkToFit="1"/>
    </xf>
    <xf numFmtId="0" fontId="7" fillId="0" borderId="9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6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vertical="center" wrapText="1"/>
    </xf>
    <xf numFmtId="0" fontId="29" fillId="0" borderId="68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center" vertical="center" textRotation="90"/>
    </xf>
    <xf numFmtId="0" fontId="22" fillId="0" borderId="105" xfId="0" applyFont="1" applyFill="1" applyBorder="1" applyAlignment="1">
      <alignment horizontal="center" vertical="center" textRotation="90"/>
    </xf>
    <xf numFmtId="0" fontId="22" fillId="0" borderId="106" xfId="0" applyFont="1" applyFill="1" applyBorder="1" applyAlignment="1">
      <alignment horizontal="center" vertical="center" textRotation="90"/>
    </xf>
    <xf numFmtId="0" fontId="22" fillId="0" borderId="107" xfId="0" applyNumberFormat="1" applyFont="1" applyFill="1" applyBorder="1" applyAlignment="1">
      <alignment horizontal="center" vertical="center" wrapText="1"/>
    </xf>
    <xf numFmtId="0" fontId="22" fillId="0" borderId="79" xfId="0" applyNumberFormat="1" applyFont="1" applyFill="1" applyBorder="1" applyAlignment="1">
      <alignment horizontal="center" vertical="center" wrapText="1"/>
    </xf>
    <xf numFmtId="0" fontId="22" fillId="0" borderId="84" xfId="0" applyNumberFormat="1" applyFont="1" applyFill="1" applyBorder="1" applyAlignment="1">
      <alignment horizontal="center" vertical="center"/>
    </xf>
    <xf numFmtId="0" fontId="22" fillId="0" borderId="73" xfId="0" applyNumberFormat="1" applyFont="1" applyFill="1" applyBorder="1" applyAlignment="1">
      <alignment horizontal="center" vertical="center"/>
    </xf>
    <xf numFmtId="0" fontId="22" fillId="0" borderId="10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07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47" xfId="0" applyNumberFormat="1" applyFont="1" applyFill="1" applyBorder="1" applyAlignment="1">
      <alignment horizontal="center" vertical="center" textRotation="90" wrapText="1"/>
    </xf>
    <xf numFmtId="0" fontId="22" fillId="0" borderId="40" xfId="0" applyNumberFormat="1" applyFont="1" applyFill="1" applyBorder="1" applyAlignment="1">
      <alignment horizontal="center" vertical="center" textRotation="90" wrapText="1"/>
    </xf>
    <xf numFmtId="0" fontId="22" fillId="0" borderId="54" xfId="0" applyNumberFormat="1" applyFont="1" applyFill="1" applyBorder="1" applyAlignment="1">
      <alignment horizontal="center" vertical="center" textRotation="90"/>
    </xf>
    <xf numFmtId="0" fontId="22" fillId="0" borderId="33" xfId="0" applyNumberFormat="1" applyFont="1" applyFill="1" applyBorder="1" applyAlignment="1">
      <alignment horizontal="center" vertical="center" textRotation="90"/>
    </xf>
    <xf numFmtId="0" fontId="22" fillId="0" borderId="13" xfId="0" applyNumberFormat="1" applyFont="1" applyFill="1" applyBorder="1" applyAlignment="1">
      <alignment horizontal="center" vertical="center" textRotation="90" wrapText="1"/>
    </xf>
    <xf numFmtId="0" fontId="22" fillId="0" borderId="32" xfId="0" applyNumberFormat="1" applyFont="1" applyFill="1" applyBorder="1" applyAlignment="1">
      <alignment horizontal="center" vertical="center" textRotation="90" wrapText="1"/>
    </xf>
    <xf numFmtId="0" fontId="22" fillId="0" borderId="102" xfId="0" applyNumberFormat="1" applyFont="1" applyFill="1" applyBorder="1" applyAlignment="1">
      <alignment horizontal="center" vertical="center" textRotation="90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96" xfId="0" applyNumberFormat="1" applyFont="1" applyFill="1" applyBorder="1" applyAlignment="1">
      <alignment horizontal="center" vertical="top"/>
    </xf>
    <xf numFmtId="0" fontId="22" fillId="0" borderId="68" xfId="0" applyNumberFormat="1" applyFont="1" applyFill="1" applyBorder="1" applyAlignment="1">
      <alignment horizontal="center" vertical="top"/>
    </xf>
    <xf numFmtId="49" fontId="22" fillId="0" borderId="95" xfId="0" applyNumberFormat="1" applyFont="1" applyFill="1" applyBorder="1" applyAlignment="1">
      <alignment horizontal="center" vertical="center" textRotation="90" wrapText="1"/>
    </xf>
    <xf numFmtId="49" fontId="22" fillId="0" borderId="31" xfId="0" applyNumberFormat="1" applyFont="1" applyFill="1" applyBorder="1" applyAlignment="1">
      <alignment horizontal="center" vertical="center" textRotation="90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96" xfId="0" applyNumberFormat="1" applyFont="1" applyFill="1" applyBorder="1" applyAlignment="1">
      <alignment horizontal="center" vertical="center" textRotation="90" wrapText="1"/>
    </xf>
    <xf numFmtId="0" fontId="22" fillId="0" borderId="0" xfId="0" applyNumberFormat="1" applyFont="1" applyFill="1" applyBorder="1" applyAlignment="1">
      <alignment horizontal="center" vertical="center" textRotation="90" wrapText="1"/>
    </xf>
    <xf numFmtId="0" fontId="22" fillId="0" borderId="50" xfId="0" applyNumberFormat="1" applyFont="1" applyFill="1" applyBorder="1" applyAlignment="1">
      <alignment horizontal="center" vertical="center" textRotation="90" wrapText="1"/>
    </xf>
    <xf numFmtId="0" fontId="22" fillId="0" borderId="100" xfId="0" applyFont="1" applyFill="1" applyBorder="1" applyAlignment="1">
      <alignment horizontal="center" vertical="top" wrapText="1"/>
    </xf>
    <xf numFmtId="0" fontId="22" fillId="0" borderId="51" xfId="0" applyFont="1" applyFill="1" applyBorder="1" applyAlignment="1">
      <alignment horizontal="center" vertical="top" wrapText="1"/>
    </xf>
    <xf numFmtId="0" fontId="22" fillId="0" borderId="78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center" textRotation="90"/>
    </xf>
    <xf numFmtId="49" fontId="22" fillId="0" borderId="10" xfId="0" applyNumberFormat="1" applyFont="1" applyFill="1" applyBorder="1" applyAlignment="1">
      <alignment horizontal="center" vertical="center" textRotation="90"/>
    </xf>
    <xf numFmtId="0" fontId="22" fillId="0" borderId="81" xfId="0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 wrapText="1"/>
    </xf>
    <xf numFmtId="49" fontId="22" fillId="0" borderId="7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0" fontId="28" fillId="0" borderId="104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 textRotation="90" wrapText="1"/>
    </xf>
    <xf numFmtId="0" fontId="22" fillId="0" borderId="33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 wrapText="1"/>
    </xf>
    <xf numFmtId="0" fontId="22" fillId="0" borderId="86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textRotation="90" wrapText="1"/>
    </xf>
    <xf numFmtId="49" fontId="22" fillId="0" borderId="50" xfId="0" applyNumberFormat="1" applyFont="1" applyFill="1" applyBorder="1" applyAlignment="1">
      <alignment horizontal="center" vertical="center" textRotation="90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96" xfId="0" applyNumberFormat="1" applyFont="1" applyFill="1" applyBorder="1" applyAlignment="1">
      <alignment horizontal="center" vertical="center" wrapText="1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95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30" fillId="0" borderId="83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left" vertical="center"/>
    </xf>
    <xf numFmtId="0" fontId="30" fillId="0" borderId="86" xfId="0" applyFont="1" applyFill="1" applyBorder="1" applyAlignment="1">
      <alignment horizontal="left" vertical="center"/>
    </xf>
    <xf numFmtId="0" fontId="30" fillId="0" borderId="113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vertical="center" wrapText="1"/>
    </xf>
    <xf numFmtId="0" fontId="24" fillId="0" borderId="76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59" xfId="0" applyFont="1" applyFill="1" applyBorder="1" applyAlignment="1">
      <alignment vertical="center" wrapText="1"/>
    </xf>
    <xf numFmtId="0" fontId="30" fillId="0" borderId="75" xfId="0" applyFont="1" applyFill="1" applyBorder="1" applyAlignment="1">
      <alignment horizontal="left" vertical="center" wrapText="1"/>
    </xf>
    <xf numFmtId="0" fontId="30" fillId="0" borderId="97" xfId="0" applyNumberFormat="1" applyFont="1" applyFill="1" applyBorder="1" applyAlignment="1">
      <alignment horizontal="left" vertical="center" wrapText="1" shrinkToFit="1"/>
    </xf>
    <xf numFmtId="0" fontId="30" fillId="0" borderId="100" xfId="0" applyFont="1" applyFill="1" applyBorder="1" applyAlignment="1">
      <alignment horizontal="left" vertical="center" wrapText="1"/>
    </xf>
    <xf numFmtId="0" fontId="30" fillId="0" borderId="78" xfId="0" applyFont="1" applyFill="1" applyBorder="1" applyAlignment="1">
      <alignment horizontal="left" vertical="center" wrapText="1"/>
    </xf>
    <xf numFmtId="0" fontId="24" fillId="0" borderId="97" xfId="0" applyFont="1" applyFill="1" applyBorder="1" applyAlignment="1">
      <alignment horizontal="left" vertical="center" wrapText="1"/>
    </xf>
    <xf numFmtId="0" fontId="30" fillId="0" borderId="107" xfId="0" applyFont="1" applyFill="1" applyBorder="1" applyAlignment="1">
      <alignment horizontal="left" vertical="center" wrapText="1"/>
    </xf>
    <xf numFmtId="0" fontId="30" fillId="0" borderId="79" xfId="0" applyFont="1" applyFill="1" applyBorder="1" applyAlignment="1">
      <alignment horizontal="left" vertical="center" wrapText="1"/>
    </xf>
    <xf numFmtId="0" fontId="24" fillId="0" borderId="81" xfId="0" applyFont="1" applyFill="1" applyBorder="1" applyAlignment="1">
      <alignment horizontal="left" vertical="center" wrapText="1"/>
    </xf>
    <xf numFmtId="0" fontId="24" fillId="0" borderId="89" xfId="0" applyFont="1" applyFill="1" applyBorder="1" applyAlignment="1">
      <alignment horizontal="left" vertical="center" wrapText="1"/>
    </xf>
    <xf numFmtId="0" fontId="24" fillId="0" borderId="110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vertical="center" wrapText="1"/>
    </xf>
    <xf numFmtId="0" fontId="21" fillId="0" borderId="98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49" fontId="3" fillId="0" borderId="114" xfId="0" applyNumberFormat="1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horizontal="center" vertical="center" wrapText="1"/>
    </xf>
    <xf numFmtId="0" fontId="21" fillId="0" borderId="114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justify" wrapText="1"/>
    </xf>
    <xf numFmtId="0" fontId="9" fillId="0" borderId="90" xfId="0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left"/>
    </xf>
    <xf numFmtId="0" fontId="21" fillId="0" borderId="100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0" fontId="21" fillId="0" borderId="78" xfId="0" applyFont="1" applyFill="1" applyBorder="1" applyAlignment="1">
      <alignment horizontal="left" vertical="center"/>
    </xf>
    <xf numFmtId="49" fontId="21" fillId="0" borderId="100" xfId="0" applyNumberFormat="1" applyFont="1" applyFill="1" applyBorder="1" applyAlignment="1">
      <alignment horizontal="center" vertical="center"/>
    </xf>
    <xf numFmtId="49" fontId="21" fillId="0" borderId="51" xfId="0" applyNumberFormat="1" applyFont="1" applyFill="1" applyBorder="1" applyAlignment="1">
      <alignment horizontal="center" vertical="center"/>
    </xf>
    <xf numFmtId="49" fontId="21" fillId="0" borderId="76" xfId="0" applyNumberFormat="1" applyFont="1" applyFill="1" applyBorder="1" applyAlignment="1">
      <alignment horizontal="center" vertical="center"/>
    </xf>
    <xf numFmtId="49" fontId="3" fillId="0" borderId="116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90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9" xfId="0" applyNumberFormat="1" applyFont="1" applyFill="1" applyBorder="1" applyAlignment="1">
      <alignment horizontal="center" vertical="center" wrapText="1"/>
    </xf>
    <xf numFmtId="49" fontId="3" fillId="0" borderId="117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118" xfId="0" applyNumberFormat="1" applyFont="1" applyFill="1" applyBorder="1" applyAlignment="1">
      <alignment horizontal="center" vertical="center" wrapText="1"/>
    </xf>
    <xf numFmtId="0" fontId="3" fillId="0" borderId="119" xfId="0" applyNumberFormat="1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1" fontId="3" fillId="0" borderId="121" xfId="0" applyNumberFormat="1" applyFont="1" applyFill="1" applyBorder="1" applyAlignment="1">
      <alignment horizontal="center" vertical="center" wrapText="1"/>
    </xf>
    <xf numFmtId="0" fontId="21" fillId="0" borderId="11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90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9" xfId="0" applyFont="1" applyFill="1" applyBorder="1" applyAlignment="1">
      <alignment horizontal="center" vertical="center" wrapText="1"/>
    </xf>
    <xf numFmtId="0" fontId="21" fillId="0" borderId="11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118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0" fontId="21" fillId="0" borderId="122" xfId="0" applyFont="1" applyFill="1" applyBorder="1" applyAlignment="1">
      <alignment horizontal="center" vertical="center" wrapText="1"/>
    </xf>
    <xf numFmtId="0" fontId="21" fillId="0" borderId="123" xfId="0" applyFont="1" applyFill="1" applyBorder="1" applyAlignment="1">
      <alignment horizontal="center" vertical="center" wrapText="1"/>
    </xf>
    <xf numFmtId="0" fontId="21" fillId="0" borderId="124" xfId="0" applyFont="1" applyFill="1" applyBorder="1" applyAlignment="1">
      <alignment horizontal="center" vertical="center" wrapText="1"/>
    </xf>
    <xf numFmtId="1" fontId="21" fillId="0" borderId="56" xfId="0" applyNumberFormat="1" applyFont="1" applyFill="1" applyBorder="1" applyAlignment="1">
      <alignment horizontal="center" vertical="center"/>
    </xf>
    <xf numFmtId="1" fontId="21" fillId="0" borderId="105" xfId="0" applyNumberFormat="1" applyFont="1" applyFill="1" applyBorder="1" applyAlignment="1">
      <alignment horizontal="center" vertical="center"/>
    </xf>
    <xf numFmtId="1" fontId="21" fillId="0" borderId="106" xfId="0" applyNumberFormat="1" applyFont="1" applyFill="1" applyBorder="1" applyAlignment="1">
      <alignment horizontal="center" vertical="center"/>
    </xf>
    <xf numFmtId="1" fontId="21" fillId="0" borderId="122" xfId="0" applyNumberFormat="1" applyFont="1" applyFill="1" applyBorder="1" applyAlignment="1">
      <alignment horizontal="center" vertical="center"/>
    </xf>
    <xf numFmtId="1" fontId="21" fillId="0" borderId="123" xfId="0" applyNumberFormat="1" applyFont="1" applyFill="1" applyBorder="1" applyAlignment="1">
      <alignment horizontal="center" vertical="center"/>
    </xf>
    <xf numFmtId="1" fontId="21" fillId="0" borderId="124" xfId="0" applyNumberFormat="1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1" fillId="0" borderId="99" xfId="0" applyFont="1" applyFill="1" applyBorder="1" applyAlignment="1">
      <alignment horizontal="left" vertical="center"/>
    </xf>
    <xf numFmtId="0" fontId="7" fillId="0" borderId="55" xfId="0" applyNumberFormat="1" applyFont="1" applyFill="1" applyBorder="1" applyAlignment="1">
      <alignment horizontal="center" vertical="center" wrapText="1"/>
    </xf>
    <xf numFmtId="0" fontId="21" fillId="0" borderId="125" xfId="0" applyNumberFormat="1" applyFont="1" applyFill="1" applyBorder="1" applyAlignment="1">
      <alignment horizontal="center" vertical="center" wrapText="1"/>
    </xf>
    <xf numFmtId="0" fontId="21" fillId="0" borderId="126" xfId="0" applyNumberFormat="1" applyFont="1" applyFill="1" applyBorder="1" applyAlignment="1">
      <alignment horizontal="center" vertical="center" wrapText="1"/>
    </xf>
    <xf numFmtId="0" fontId="21" fillId="0" borderId="127" xfId="0" applyNumberFormat="1" applyFont="1" applyFill="1" applyBorder="1" applyAlignment="1">
      <alignment horizontal="center" vertical="center" wrapText="1"/>
    </xf>
    <xf numFmtId="49" fontId="21" fillId="0" borderId="125" xfId="0" applyNumberFormat="1" applyFont="1" applyFill="1" applyBorder="1" applyAlignment="1">
      <alignment horizontal="center" vertical="center"/>
    </xf>
    <xf numFmtId="49" fontId="21" fillId="0" borderId="126" xfId="0" applyNumberFormat="1" applyFont="1" applyFill="1" applyBorder="1" applyAlignment="1">
      <alignment horizontal="center" vertical="center"/>
    </xf>
    <xf numFmtId="49" fontId="21" fillId="0" borderId="128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justify" wrapText="1"/>
    </xf>
    <xf numFmtId="49" fontId="17" fillId="0" borderId="60" xfId="0" applyNumberFormat="1" applyFont="1" applyFill="1" applyBorder="1" applyAlignment="1">
      <alignment horizontal="center" vertical="justify" wrapText="1"/>
    </xf>
    <xf numFmtId="49" fontId="17" fillId="0" borderId="92" xfId="0" applyNumberFormat="1" applyFont="1" applyFill="1" applyBorder="1" applyAlignment="1">
      <alignment horizontal="center" vertical="justify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21" fillId="0" borderId="60" xfId="0" applyNumberFormat="1" applyFont="1" applyFill="1" applyBorder="1" applyAlignment="1">
      <alignment horizontal="center" vertical="center" wrapText="1"/>
    </xf>
    <xf numFmtId="49" fontId="21" fillId="0" borderId="92" xfId="0" applyNumberFormat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1" fontId="21" fillId="0" borderId="122" xfId="0" applyNumberFormat="1" applyFont="1" applyFill="1" applyBorder="1" applyAlignment="1">
      <alignment horizontal="center" vertical="center"/>
    </xf>
    <xf numFmtId="1" fontId="21" fillId="0" borderId="123" xfId="0" applyNumberFormat="1" applyFont="1" applyFill="1" applyBorder="1" applyAlignment="1">
      <alignment horizontal="center" vertical="center"/>
    </xf>
    <xf numFmtId="1" fontId="21" fillId="0" borderId="124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8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86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86" xfId="0" applyNumberFormat="1" applyFont="1" applyFill="1" applyBorder="1" applyAlignment="1">
      <alignment horizontal="center" vertical="center" wrapText="1"/>
    </xf>
    <xf numFmtId="0" fontId="7" fillId="0" borderId="85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justify" wrapText="1"/>
    </xf>
    <xf numFmtId="49" fontId="21" fillId="0" borderId="19" xfId="0" applyNumberFormat="1" applyFont="1" applyFill="1" applyBorder="1" applyAlignment="1">
      <alignment horizontal="center" vertical="justify" wrapText="1"/>
    </xf>
    <xf numFmtId="49" fontId="21" fillId="0" borderId="24" xfId="0" applyNumberFormat="1" applyFont="1" applyFill="1" applyBorder="1" applyAlignment="1">
      <alignment horizontal="center" vertical="justify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79" xfId="0" applyFont="1" applyFill="1" applyBorder="1" applyAlignment="1">
      <alignment horizontal="center" vertical="center" wrapText="1"/>
    </xf>
    <xf numFmtId="49" fontId="9" fillId="0" borderId="119" xfId="0" applyNumberFormat="1" applyFont="1" applyFill="1" applyBorder="1" applyAlignment="1">
      <alignment horizontal="center" vertical="center" wrapText="1"/>
    </xf>
    <xf numFmtId="49" fontId="9" fillId="0" borderId="120" xfId="0" applyNumberFormat="1" applyFont="1" applyFill="1" applyBorder="1" applyAlignment="1">
      <alignment horizontal="center" vertical="center" wrapText="1"/>
    </xf>
    <xf numFmtId="49" fontId="9" fillId="0" borderId="121" xfId="0" applyNumberFormat="1" applyFont="1" applyFill="1" applyBorder="1" applyAlignment="1">
      <alignment horizontal="center" vertical="center" wrapText="1"/>
    </xf>
    <xf numFmtId="49" fontId="7" fillId="0" borderId="11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90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109" xfId="0" applyNumberFormat="1" applyFont="1" applyFill="1" applyBorder="1" applyAlignment="1">
      <alignment horizontal="center" vertical="center" wrapText="1"/>
    </xf>
    <xf numFmtId="49" fontId="7" fillId="0" borderId="117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118" xfId="0" applyNumberFormat="1" applyFont="1" applyFill="1" applyBorder="1" applyAlignment="1">
      <alignment horizontal="center" vertical="center" wrapText="1"/>
    </xf>
    <xf numFmtId="0" fontId="14" fillId="0" borderId="116" xfId="0" applyNumberFormat="1" applyFont="1" applyFill="1" applyBorder="1" applyAlignment="1">
      <alignment horizontal="center" vertical="center" wrapText="1"/>
    </xf>
    <xf numFmtId="0" fontId="14" fillId="0" borderId="90" xfId="0" applyNumberFormat="1" applyFont="1" applyFill="1" applyBorder="1" applyAlignment="1">
      <alignment horizontal="center" vertical="center" wrapText="1"/>
    </xf>
    <xf numFmtId="0" fontId="14" fillId="0" borderId="117" xfId="0" applyNumberFormat="1" applyFont="1" applyFill="1" applyBorder="1" applyAlignment="1">
      <alignment horizontal="center" vertical="center" wrapText="1"/>
    </xf>
    <xf numFmtId="0" fontId="14" fillId="0" borderId="1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left" vertical="center"/>
    </xf>
    <xf numFmtId="0" fontId="30" fillId="0" borderId="82" xfId="0" applyFont="1" applyFill="1" applyBorder="1" applyAlignment="1">
      <alignment horizontal="left" vertical="center" wrapText="1"/>
    </xf>
    <xf numFmtId="0" fontId="30" fillId="0" borderId="102" xfId="0" applyFont="1" applyFill="1" applyBorder="1" applyAlignment="1">
      <alignment horizontal="left" vertical="center"/>
    </xf>
    <xf numFmtId="0" fontId="30" fillId="0" borderId="63" xfId="0" applyFont="1" applyFill="1" applyBorder="1" applyAlignment="1">
      <alignment horizontal="left" vertical="center"/>
    </xf>
    <xf numFmtId="0" fontId="30" fillId="0" borderId="84" xfId="0" applyFont="1" applyFill="1" applyBorder="1" applyAlignment="1">
      <alignment horizontal="right" vertical="center" wrapText="1"/>
    </xf>
    <xf numFmtId="0" fontId="30" fillId="0" borderId="73" xfId="0" applyFont="1" applyFill="1" applyBorder="1" applyAlignment="1">
      <alignment horizontal="right" vertical="center" wrapText="1"/>
    </xf>
    <xf numFmtId="0" fontId="30" fillId="0" borderId="83" xfId="0" applyFont="1" applyFill="1" applyBorder="1" applyAlignment="1">
      <alignment horizontal="right" vertical="center" wrapText="1"/>
    </xf>
    <xf numFmtId="0" fontId="30" fillId="0" borderId="84" xfId="0" applyFont="1" applyFill="1" applyBorder="1" applyAlignment="1">
      <alignment horizontal="left" vertical="center" wrapText="1"/>
    </xf>
    <xf numFmtId="0" fontId="30" fillId="0" borderId="73" xfId="0" applyFont="1" applyFill="1" applyBorder="1" applyAlignment="1">
      <alignment horizontal="left" vertical="center" wrapText="1"/>
    </xf>
    <xf numFmtId="0" fontId="30" fillId="0" borderId="83" xfId="0" applyFont="1" applyFill="1" applyBorder="1" applyAlignment="1">
      <alignment horizontal="left" vertical="center" wrapText="1"/>
    </xf>
    <xf numFmtId="0" fontId="30" fillId="0" borderId="102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81" xfId="0" applyNumberFormat="1" applyFont="1" applyFill="1" applyBorder="1" applyAlignment="1">
      <alignment horizontal="left" vertical="center" wrapText="1" shrinkToFit="1"/>
    </xf>
    <xf numFmtId="0" fontId="30" fillId="0" borderId="89" xfId="0" applyNumberFormat="1" applyFont="1" applyFill="1" applyBorder="1" applyAlignment="1">
      <alignment horizontal="left" vertical="center" wrapText="1" shrinkToFit="1"/>
    </xf>
    <xf numFmtId="0" fontId="30" fillId="0" borderId="103" xfId="0" applyNumberFormat="1" applyFont="1" applyFill="1" applyBorder="1" applyAlignment="1">
      <alignment horizontal="left" vertical="center" wrapText="1" shrinkToFit="1"/>
    </xf>
    <xf numFmtId="0" fontId="30" fillId="0" borderId="104" xfId="0" applyFont="1" applyFill="1" applyBorder="1" applyAlignment="1">
      <alignment horizontal="left" vertical="center" wrapText="1"/>
    </xf>
    <xf numFmtId="0" fontId="30" fillId="0" borderId="96" xfId="0" applyFont="1" applyFill="1" applyBorder="1" applyAlignment="1">
      <alignment horizontal="left" vertical="center" wrapText="1"/>
    </xf>
    <xf numFmtId="0" fontId="30" fillId="0" borderId="104" xfId="0" applyNumberFormat="1" applyFont="1" applyFill="1" applyBorder="1" applyAlignment="1">
      <alignment horizontal="left" vertical="center" wrapText="1" shrinkToFit="1"/>
    </xf>
    <xf numFmtId="0" fontId="30" fillId="0" borderId="101" xfId="0" applyNumberFormat="1" applyFont="1" applyFill="1" applyBorder="1" applyAlignment="1">
      <alignment horizontal="left" vertical="center" wrapText="1" shrinkToFit="1"/>
    </xf>
    <xf numFmtId="0" fontId="28" fillId="0" borderId="68" xfId="0" applyFont="1" applyFill="1" applyBorder="1" applyAlignment="1">
      <alignment horizontal="left" vertical="center" wrapText="1"/>
    </xf>
    <xf numFmtId="0" fontId="36" fillId="0" borderId="0" xfId="33" applyFont="1" applyAlignment="1">
      <alignment horizontal="center" vertical="center"/>
      <protection/>
    </xf>
    <xf numFmtId="0" fontId="29" fillId="0" borderId="19" xfId="0" applyFont="1" applyFill="1" applyBorder="1" applyAlignment="1">
      <alignment horizontal="left" vertical="center" wrapText="1"/>
    </xf>
    <xf numFmtId="0" fontId="36" fillId="0" borderId="0" xfId="54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514350</xdr:colOff>
      <xdr:row>0</xdr:row>
      <xdr:rowOff>400050</xdr:rowOff>
    </xdr:from>
    <xdr:to>
      <xdr:col>19</xdr:col>
      <xdr:colOff>1676400</xdr:colOff>
      <xdr:row>2</xdr:row>
      <xdr:rowOff>409575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00050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514350</xdr:colOff>
      <xdr:row>0</xdr:row>
      <xdr:rowOff>400050</xdr:rowOff>
    </xdr:from>
    <xdr:to>
      <xdr:col>19</xdr:col>
      <xdr:colOff>1676400</xdr:colOff>
      <xdr:row>2</xdr:row>
      <xdr:rowOff>409575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00050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2438400</xdr:colOff>
      <xdr:row>0</xdr:row>
      <xdr:rowOff>419100</xdr:rowOff>
    </xdr:from>
    <xdr:to>
      <xdr:col>20</xdr:col>
      <xdr:colOff>381000</xdr:colOff>
      <xdr:row>2</xdr:row>
      <xdr:rowOff>428625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19100"/>
          <a:ext cx="1152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2066925</xdr:colOff>
      <xdr:row>0</xdr:row>
      <xdr:rowOff>504825</xdr:rowOff>
    </xdr:from>
    <xdr:to>
      <xdr:col>20</xdr:col>
      <xdr:colOff>0</xdr:colOff>
      <xdr:row>2</xdr:row>
      <xdr:rowOff>504825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04825"/>
          <a:ext cx="1143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view="pageBreakPreview" zoomScale="30" zoomScaleNormal="30" zoomScaleSheetLayoutView="30" zoomScalePageLayoutView="0" workbookViewId="0" topLeftCell="A16">
      <selection activeCell="BI22" sqref="BI22:BI24"/>
    </sheetView>
  </sheetViews>
  <sheetFormatPr defaultColWidth="10.125" defaultRowHeight="12.75"/>
  <cols>
    <col min="1" max="1" width="25.625" style="7" customWidth="1"/>
    <col min="2" max="2" width="20.125" style="7" bestFit="1" customWidth="1"/>
    <col min="3" max="19" width="6.25390625" style="7" hidden="1" customWidth="1"/>
    <col min="20" max="20" width="42.125" style="7" customWidth="1"/>
    <col min="21" max="21" width="42.125" style="157" customWidth="1"/>
    <col min="22" max="22" width="24.375" style="158" customWidth="1"/>
    <col min="23" max="23" width="12.75390625" style="159" customWidth="1"/>
    <col min="24" max="24" width="25.75390625" style="160" customWidth="1"/>
    <col min="25" max="27" width="12.75390625" style="160" customWidth="1"/>
    <col min="28" max="28" width="16.75390625" style="160" customWidth="1"/>
    <col min="29" max="29" width="20.75390625" style="160" customWidth="1"/>
    <col min="30" max="30" width="2.875" style="4" customWidth="1"/>
    <col min="31" max="31" width="15.625" style="4" customWidth="1"/>
    <col min="32" max="32" width="17.375" style="4" customWidth="1"/>
    <col min="33" max="33" width="13.875" style="4" customWidth="1"/>
    <col min="34" max="34" width="15.375" style="4" customWidth="1"/>
    <col min="35" max="35" width="10.75390625" style="4" customWidth="1"/>
    <col min="36" max="36" width="15.00390625" style="4" customWidth="1"/>
    <col min="37" max="37" width="16.375" style="4" customWidth="1"/>
    <col min="38" max="38" width="15.375" style="4" customWidth="1"/>
    <col min="39" max="39" width="16.00390625" style="4" customWidth="1"/>
    <col min="40" max="40" width="15.75390625" style="4" customWidth="1"/>
    <col min="41" max="41" width="17.375" style="4" customWidth="1"/>
    <col min="42" max="42" width="10.75390625" style="7" customWidth="1"/>
    <col min="43" max="43" width="11.875" style="7" customWidth="1"/>
    <col min="44" max="49" width="10.75390625" style="7" customWidth="1"/>
    <col min="50" max="50" width="14.625" style="7" customWidth="1"/>
    <col min="51" max="51" width="11.875" style="7" customWidth="1"/>
    <col min="52" max="53" width="10.75390625" style="7" customWidth="1"/>
    <col min="54" max="54" width="14.625" style="7" customWidth="1"/>
    <col min="55" max="55" width="13.375" style="7" customWidth="1"/>
    <col min="56" max="56" width="10.75390625" style="7" customWidth="1"/>
    <col min="57" max="59" width="10.125" style="7" customWidth="1"/>
    <col min="60" max="60" width="1.12109375" style="7" customWidth="1"/>
    <col min="61" max="16384" width="10.125" style="7" customWidth="1"/>
  </cols>
  <sheetData>
    <row r="1" spans="1:57" ht="75" customHeight="1">
      <c r="A1" s="481"/>
      <c r="B1" s="855" t="s">
        <v>82</v>
      </c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609"/>
      <c r="BC1" s="609"/>
      <c r="BD1" s="609"/>
      <c r="BE1" s="609"/>
    </row>
    <row r="2" spans="1:57" ht="12.75" customHeight="1">
      <c r="A2" s="481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609"/>
      <c r="BC2" s="609"/>
      <c r="BD2" s="609"/>
      <c r="BE2" s="609"/>
    </row>
    <row r="3" spans="1:57" ht="68.25" customHeight="1">
      <c r="A3" s="481"/>
      <c r="B3" s="857" t="s">
        <v>0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7"/>
      <c r="AS3" s="857"/>
      <c r="AT3" s="857"/>
      <c r="AU3" s="857"/>
      <c r="AV3" s="857"/>
      <c r="AW3" s="857"/>
      <c r="AX3" s="857"/>
      <c r="AY3" s="857"/>
      <c r="AZ3" s="857"/>
      <c r="BA3" s="857"/>
      <c r="BB3" s="609"/>
      <c r="BC3" s="609"/>
      <c r="BD3" s="609"/>
      <c r="BE3" s="609"/>
    </row>
    <row r="4" spans="1:57" ht="48.75" customHeight="1">
      <c r="A4" s="481"/>
      <c r="B4" s="858" t="s">
        <v>183</v>
      </c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610"/>
      <c r="V4" s="611"/>
      <c r="W4" s="611"/>
      <c r="X4" s="845" t="s">
        <v>184</v>
      </c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611"/>
      <c r="AR4" s="611"/>
      <c r="AS4" s="611"/>
      <c r="AT4" s="611"/>
      <c r="AU4" s="611"/>
      <c r="AV4" s="611"/>
      <c r="AW4" s="611"/>
      <c r="AX4" s="611"/>
      <c r="AY4" s="611"/>
      <c r="AZ4" s="856"/>
      <c r="BA4" s="859"/>
      <c r="BB4" s="859"/>
      <c r="BC4" s="859"/>
      <c r="BD4" s="859"/>
      <c r="BE4" s="859"/>
    </row>
    <row r="5" spans="1:57" ht="57.75" customHeight="1">
      <c r="A5" s="481"/>
      <c r="B5" s="482" t="s">
        <v>157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613"/>
      <c r="X5" s="845" t="s">
        <v>185</v>
      </c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614"/>
      <c r="AP5" s="614"/>
      <c r="AQ5" s="615"/>
      <c r="AR5" s="616"/>
      <c r="AS5" s="614"/>
      <c r="AT5" s="614"/>
      <c r="AU5" s="617"/>
      <c r="AV5" s="618"/>
      <c r="AW5" s="619"/>
      <c r="AX5" s="619"/>
      <c r="AY5" s="619"/>
      <c r="AZ5" s="846" t="s">
        <v>100</v>
      </c>
      <c r="BA5" s="847"/>
      <c r="BB5" s="847"/>
      <c r="BC5" s="847"/>
      <c r="BD5" s="847"/>
      <c r="BE5" s="847"/>
    </row>
    <row r="6" spans="1:57" ht="57.75" customHeight="1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3"/>
      <c r="U6" s="483"/>
      <c r="V6" s="483"/>
      <c r="W6" s="613"/>
      <c r="X6" s="612"/>
      <c r="Y6" s="612"/>
      <c r="Z6" s="612"/>
      <c r="AA6" s="612"/>
      <c r="AB6" s="612"/>
      <c r="AC6" s="612"/>
      <c r="AD6" s="612"/>
      <c r="AE6" s="612"/>
      <c r="AF6" s="612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1"/>
      <c r="AR6" s="622"/>
      <c r="AS6" s="620"/>
      <c r="AT6" s="620"/>
      <c r="AU6" s="623" t="s">
        <v>1</v>
      </c>
      <c r="AV6" s="624"/>
      <c r="AW6" s="485"/>
      <c r="AX6" s="485"/>
      <c r="AY6" s="485"/>
      <c r="AZ6" s="848" t="s">
        <v>101</v>
      </c>
      <c r="BA6" s="849"/>
      <c r="BB6" s="849"/>
      <c r="BC6" s="849"/>
      <c r="BD6" s="849"/>
      <c r="BE6" s="849"/>
    </row>
    <row r="7" spans="1:57" ht="43.5" customHeight="1">
      <c r="A7" s="850" t="s">
        <v>80</v>
      </c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1" t="s">
        <v>69</v>
      </c>
      <c r="X7" s="851"/>
      <c r="Y7" s="851"/>
      <c r="Z7" s="851"/>
      <c r="AA7" s="851"/>
      <c r="AB7" s="851"/>
      <c r="AC7" s="625" t="s">
        <v>2</v>
      </c>
      <c r="AD7" s="852" t="s">
        <v>97</v>
      </c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  <c r="AS7" s="852"/>
      <c r="AT7" s="626"/>
      <c r="AU7" s="484" t="s">
        <v>3</v>
      </c>
      <c r="AV7" s="485"/>
      <c r="AW7" s="485"/>
      <c r="AX7" s="485"/>
      <c r="AY7" s="485"/>
      <c r="AZ7" s="853" t="s">
        <v>161</v>
      </c>
      <c r="BA7" s="854"/>
      <c r="BB7" s="854"/>
      <c r="BC7" s="854"/>
      <c r="BD7" s="854"/>
      <c r="BE7" s="854"/>
    </row>
    <row r="8" spans="1:57" ht="66.75" customHeight="1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627"/>
      <c r="V8" s="628"/>
      <c r="W8" s="841" t="s">
        <v>186</v>
      </c>
      <c r="X8" s="841"/>
      <c r="Y8" s="841"/>
      <c r="Z8" s="841"/>
      <c r="AA8" s="841"/>
      <c r="AB8" s="841"/>
      <c r="AC8" s="841"/>
      <c r="AD8" s="842" t="s">
        <v>188</v>
      </c>
      <c r="AE8" s="842"/>
      <c r="AF8" s="842"/>
      <c r="AG8" s="842"/>
      <c r="AH8" s="842"/>
      <c r="AI8" s="842"/>
      <c r="AJ8" s="842"/>
      <c r="AK8" s="842"/>
      <c r="AL8" s="842"/>
      <c r="AM8" s="842"/>
      <c r="AN8" s="842"/>
      <c r="AO8" s="842"/>
      <c r="AP8" s="842"/>
      <c r="AQ8" s="842"/>
      <c r="AR8" s="842"/>
      <c r="AS8" s="842"/>
      <c r="AT8" s="626"/>
      <c r="AU8" s="484" t="s">
        <v>4</v>
      </c>
      <c r="AV8" s="485"/>
      <c r="AW8" s="485"/>
      <c r="AX8" s="485"/>
      <c r="AY8" s="485"/>
      <c r="AZ8" s="843" t="s">
        <v>63</v>
      </c>
      <c r="BA8" s="843"/>
      <c r="BB8" s="843"/>
      <c r="BC8" s="843"/>
      <c r="BD8" s="843"/>
      <c r="BE8" s="843"/>
    </row>
    <row r="9" spans="1:57" ht="48" customHeight="1">
      <c r="A9" s="481"/>
      <c r="B9" s="844" t="s">
        <v>187</v>
      </c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1" t="s">
        <v>68</v>
      </c>
      <c r="X9" s="841"/>
      <c r="Y9" s="841"/>
      <c r="Z9" s="841"/>
      <c r="AA9" s="841"/>
      <c r="AB9" s="841"/>
      <c r="AC9" s="841"/>
      <c r="AD9" s="837" t="s">
        <v>83</v>
      </c>
      <c r="AE9" s="837"/>
      <c r="AF9" s="837"/>
      <c r="AG9" s="837"/>
      <c r="AH9" s="837"/>
      <c r="AI9" s="837"/>
      <c r="AJ9" s="837"/>
      <c r="AK9" s="837"/>
      <c r="AL9" s="837"/>
      <c r="AM9" s="837"/>
      <c r="AN9" s="837"/>
      <c r="AO9" s="837"/>
      <c r="AP9" s="837"/>
      <c r="AQ9" s="837"/>
      <c r="AR9" s="837"/>
      <c r="AS9" s="837"/>
      <c r="AT9" s="626"/>
      <c r="AU9" s="484" t="s">
        <v>5</v>
      </c>
      <c r="AV9" s="629"/>
      <c r="AW9" s="629"/>
      <c r="AX9" s="629"/>
      <c r="AY9" s="629"/>
      <c r="AZ9" s="838" t="s">
        <v>83</v>
      </c>
      <c r="BA9" s="839"/>
      <c r="BB9" s="839"/>
      <c r="BC9" s="839"/>
      <c r="BD9" s="839"/>
      <c r="BE9" s="839"/>
    </row>
    <row r="10" spans="1:57" ht="48" customHeight="1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630"/>
      <c r="V10" s="630"/>
      <c r="W10" s="801" t="s">
        <v>6</v>
      </c>
      <c r="X10" s="801"/>
      <c r="Y10" s="801"/>
      <c r="Z10" s="801"/>
      <c r="AA10" s="632"/>
      <c r="AB10" s="632"/>
      <c r="AC10" s="625" t="s">
        <v>2</v>
      </c>
      <c r="AD10" s="633"/>
      <c r="AE10" s="837" t="s">
        <v>99</v>
      </c>
      <c r="AF10" s="837"/>
      <c r="AG10" s="837"/>
      <c r="AH10" s="837"/>
      <c r="AI10" s="837"/>
      <c r="AJ10" s="837"/>
      <c r="AK10" s="837"/>
      <c r="AL10" s="837"/>
      <c r="AM10" s="837"/>
      <c r="AN10" s="837"/>
      <c r="AO10" s="837"/>
      <c r="AP10" s="837"/>
      <c r="AQ10" s="837"/>
      <c r="AR10" s="837"/>
      <c r="AS10" s="837"/>
      <c r="AT10" s="634"/>
      <c r="AU10" s="635"/>
      <c r="AV10" s="636"/>
      <c r="AW10" s="636"/>
      <c r="AX10" s="636"/>
      <c r="AY10" s="636"/>
      <c r="AZ10" s="838" t="s">
        <v>189</v>
      </c>
      <c r="BA10" s="839"/>
      <c r="BB10" s="839"/>
      <c r="BC10" s="839"/>
      <c r="BD10" s="839"/>
      <c r="BE10" s="839"/>
    </row>
    <row r="11" spans="1:57" ht="48" customHeight="1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630"/>
      <c r="V11" s="630"/>
      <c r="W11" s="801"/>
      <c r="X11" s="801"/>
      <c r="Y11" s="801"/>
      <c r="Z11" s="801"/>
      <c r="AA11" s="632"/>
      <c r="AB11" s="632"/>
      <c r="AC11" s="637"/>
      <c r="AD11" s="638"/>
      <c r="AE11" s="840"/>
      <c r="AF11" s="840"/>
      <c r="AG11" s="840"/>
      <c r="AH11" s="840"/>
      <c r="AI11" s="840"/>
      <c r="AJ11" s="840"/>
      <c r="AK11" s="840"/>
      <c r="AL11" s="840"/>
      <c r="AM11" s="840"/>
      <c r="AN11" s="840"/>
      <c r="AO11" s="840"/>
      <c r="AP11" s="840"/>
      <c r="AQ11" s="840"/>
      <c r="AR11" s="840"/>
      <c r="AS11" s="840"/>
      <c r="AT11" s="634"/>
      <c r="AU11" s="635"/>
      <c r="AV11" s="636"/>
      <c r="AW11" s="636"/>
      <c r="AX11" s="636"/>
      <c r="AY11" s="636"/>
      <c r="AZ11" s="838" t="s">
        <v>190</v>
      </c>
      <c r="BA11" s="839"/>
      <c r="BB11" s="839"/>
      <c r="BC11" s="839"/>
      <c r="BD11" s="839"/>
      <c r="BE11" s="839"/>
    </row>
    <row r="12" spans="1:57" ht="48" customHeight="1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630"/>
      <c r="V12" s="630"/>
      <c r="W12" s="801"/>
      <c r="X12" s="801"/>
      <c r="Y12" s="801"/>
      <c r="Z12" s="801"/>
      <c r="AA12" s="632"/>
      <c r="AB12" s="632"/>
      <c r="AC12" s="637"/>
      <c r="AD12" s="639"/>
      <c r="AE12" s="802"/>
      <c r="AF12" s="802"/>
      <c r="AG12" s="802"/>
      <c r="AH12" s="802"/>
      <c r="AI12" s="802"/>
      <c r="AJ12" s="802"/>
      <c r="AK12" s="802"/>
      <c r="AL12" s="802"/>
      <c r="AM12" s="802"/>
      <c r="AN12" s="802"/>
      <c r="AO12" s="802"/>
      <c r="AP12" s="802"/>
      <c r="AQ12" s="802"/>
      <c r="AR12" s="802"/>
      <c r="AS12" s="802"/>
      <c r="AT12" s="634"/>
      <c r="AU12" s="635"/>
      <c r="AV12" s="636"/>
      <c r="AW12" s="636"/>
      <c r="AX12" s="636"/>
      <c r="AY12" s="636"/>
      <c r="AZ12" s="803"/>
      <c r="BA12" s="804"/>
      <c r="BB12" s="804"/>
      <c r="BC12" s="804"/>
      <c r="BD12" s="804"/>
      <c r="BE12" s="804"/>
    </row>
    <row r="13" spans="21:41" ht="18" customHeight="1" thickBot="1">
      <c r="U13" s="167"/>
      <c r="V13" s="167"/>
      <c r="W13" s="168"/>
      <c r="AA13" s="169"/>
      <c r="AB13" s="4"/>
      <c r="AC13" s="4"/>
      <c r="AK13" s="7"/>
      <c r="AL13" s="7"/>
      <c r="AM13" s="7"/>
      <c r="AN13" s="7"/>
      <c r="AO13" s="7"/>
    </row>
    <row r="14" spans="2:58" s="170" customFormat="1" ht="103.5" customHeight="1" thickBot="1" thickTop="1">
      <c r="B14" s="805" t="s">
        <v>7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808" t="s">
        <v>8</v>
      </c>
      <c r="U14" s="809"/>
      <c r="V14" s="810"/>
      <c r="W14" s="814" t="s">
        <v>9</v>
      </c>
      <c r="X14" s="815"/>
      <c r="Y14" s="815"/>
      <c r="Z14" s="815"/>
      <c r="AA14" s="815"/>
      <c r="AB14" s="815"/>
      <c r="AC14" s="815"/>
      <c r="AD14" s="816"/>
      <c r="AE14" s="820" t="s">
        <v>10</v>
      </c>
      <c r="AF14" s="821"/>
      <c r="AG14" s="826" t="s">
        <v>11</v>
      </c>
      <c r="AH14" s="827"/>
      <c r="AI14" s="827"/>
      <c r="AJ14" s="827"/>
      <c r="AK14" s="827"/>
      <c r="AL14" s="827"/>
      <c r="AM14" s="827"/>
      <c r="AN14" s="827"/>
      <c r="AO14" s="832" t="s">
        <v>12</v>
      </c>
      <c r="AP14" s="834" t="s">
        <v>13</v>
      </c>
      <c r="AQ14" s="834"/>
      <c r="AR14" s="834"/>
      <c r="AS14" s="834"/>
      <c r="AT14" s="834"/>
      <c r="AU14" s="834"/>
      <c r="AV14" s="834"/>
      <c r="AW14" s="834"/>
      <c r="AX14" s="782" t="s">
        <v>182</v>
      </c>
      <c r="AY14" s="783"/>
      <c r="AZ14" s="783"/>
      <c r="BA14" s="783"/>
      <c r="BB14" s="783"/>
      <c r="BC14" s="783"/>
      <c r="BD14" s="783"/>
      <c r="BE14" s="784"/>
      <c r="BF14" s="271"/>
    </row>
    <row r="15" spans="2:58" s="170" customFormat="1" ht="33" customHeight="1">
      <c r="B15" s="806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811"/>
      <c r="U15" s="812"/>
      <c r="V15" s="813"/>
      <c r="W15" s="817"/>
      <c r="X15" s="818"/>
      <c r="Y15" s="818"/>
      <c r="Z15" s="818"/>
      <c r="AA15" s="818"/>
      <c r="AB15" s="818"/>
      <c r="AC15" s="818"/>
      <c r="AD15" s="819"/>
      <c r="AE15" s="822"/>
      <c r="AF15" s="823"/>
      <c r="AG15" s="828"/>
      <c r="AH15" s="829"/>
      <c r="AI15" s="829"/>
      <c r="AJ15" s="829"/>
      <c r="AK15" s="829"/>
      <c r="AL15" s="829"/>
      <c r="AM15" s="829"/>
      <c r="AN15" s="829"/>
      <c r="AO15" s="833"/>
      <c r="AP15" s="835"/>
      <c r="AQ15" s="835"/>
      <c r="AR15" s="835"/>
      <c r="AS15" s="835"/>
      <c r="AT15" s="835"/>
      <c r="AU15" s="835"/>
      <c r="AV15" s="835"/>
      <c r="AW15" s="835"/>
      <c r="AX15" s="785" t="s">
        <v>112</v>
      </c>
      <c r="AY15" s="786"/>
      <c r="AZ15" s="786"/>
      <c r="BA15" s="786"/>
      <c r="BB15" s="786"/>
      <c r="BC15" s="786"/>
      <c r="BD15" s="786"/>
      <c r="BE15" s="787"/>
      <c r="BF15" s="272"/>
    </row>
    <row r="16" spans="2:58" s="170" customFormat="1" ht="50.25" customHeight="1">
      <c r="B16" s="80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811"/>
      <c r="U16" s="812"/>
      <c r="V16" s="813"/>
      <c r="W16" s="817"/>
      <c r="X16" s="818"/>
      <c r="Y16" s="818"/>
      <c r="Z16" s="818"/>
      <c r="AA16" s="818"/>
      <c r="AB16" s="818"/>
      <c r="AC16" s="818"/>
      <c r="AD16" s="819"/>
      <c r="AE16" s="824"/>
      <c r="AF16" s="825"/>
      <c r="AG16" s="830"/>
      <c r="AH16" s="831"/>
      <c r="AI16" s="831"/>
      <c r="AJ16" s="831"/>
      <c r="AK16" s="831"/>
      <c r="AL16" s="831"/>
      <c r="AM16" s="831"/>
      <c r="AN16" s="831"/>
      <c r="AO16" s="833"/>
      <c r="AP16" s="836"/>
      <c r="AQ16" s="836"/>
      <c r="AR16" s="836"/>
      <c r="AS16" s="836"/>
      <c r="AT16" s="836"/>
      <c r="AU16" s="836"/>
      <c r="AV16" s="836"/>
      <c r="AW16" s="836"/>
      <c r="AX16" s="788" t="s">
        <v>220</v>
      </c>
      <c r="AY16" s="789"/>
      <c r="AZ16" s="789"/>
      <c r="BA16" s="789"/>
      <c r="BB16" s="789"/>
      <c r="BC16" s="789"/>
      <c r="BD16" s="789"/>
      <c r="BE16" s="790"/>
      <c r="BF16" s="273"/>
    </row>
    <row r="17" spans="2:57" s="170" customFormat="1" ht="32.25" customHeight="1" thickBot="1">
      <c r="B17" s="806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811"/>
      <c r="U17" s="812"/>
      <c r="V17" s="813"/>
      <c r="W17" s="817"/>
      <c r="X17" s="818"/>
      <c r="Y17" s="818"/>
      <c r="Z17" s="818"/>
      <c r="AA17" s="818"/>
      <c r="AB17" s="818"/>
      <c r="AC17" s="818"/>
      <c r="AD17" s="819"/>
      <c r="AE17" s="791" t="s">
        <v>14</v>
      </c>
      <c r="AF17" s="793" t="s">
        <v>15</v>
      </c>
      <c r="AG17" s="791" t="s">
        <v>16</v>
      </c>
      <c r="AH17" s="796" t="s">
        <v>17</v>
      </c>
      <c r="AI17" s="797"/>
      <c r="AJ17" s="797"/>
      <c r="AK17" s="797"/>
      <c r="AL17" s="797"/>
      <c r="AM17" s="797"/>
      <c r="AN17" s="798"/>
      <c r="AO17" s="833"/>
      <c r="AP17" s="799" t="s">
        <v>18</v>
      </c>
      <c r="AQ17" s="761" t="s">
        <v>19</v>
      </c>
      <c r="AR17" s="761" t="s">
        <v>20</v>
      </c>
      <c r="AS17" s="780" t="s">
        <v>21</v>
      </c>
      <c r="AT17" s="780" t="s">
        <v>22</v>
      </c>
      <c r="AU17" s="761" t="s">
        <v>23</v>
      </c>
      <c r="AV17" s="761" t="s">
        <v>24</v>
      </c>
      <c r="AW17" s="763" t="s">
        <v>25</v>
      </c>
      <c r="AX17" s="765" t="s">
        <v>145</v>
      </c>
      <c r="AY17" s="766"/>
      <c r="AZ17" s="766"/>
      <c r="BA17" s="766"/>
      <c r="BB17" s="765" t="s">
        <v>146</v>
      </c>
      <c r="BC17" s="766"/>
      <c r="BD17" s="766"/>
      <c r="BE17" s="767"/>
    </row>
    <row r="18" spans="2:63" s="172" customFormat="1" ht="30" customHeight="1">
      <c r="B18" s="806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811"/>
      <c r="U18" s="812"/>
      <c r="V18" s="813"/>
      <c r="W18" s="817"/>
      <c r="X18" s="818"/>
      <c r="Y18" s="818"/>
      <c r="Z18" s="818"/>
      <c r="AA18" s="818"/>
      <c r="AB18" s="818"/>
      <c r="AC18" s="818"/>
      <c r="AD18" s="819"/>
      <c r="AE18" s="792"/>
      <c r="AF18" s="794"/>
      <c r="AG18" s="795"/>
      <c r="AH18" s="768" t="s">
        <v>85</v>
      </c>
      <c r="AI18" s="769"/>
      <c r="AJ18" s="768" t="s">
        <v>86</v>
      </c>
      <c r="AK18" s="772"/>
      <c r="AL18" s="769" t="s">
        <v>87</v>
      </c>
      <c r="AM18" s="772"/>
      <c r="AN18" s="774" t="s">
        <v>81</v>
      </c>
      <c r="AO18" s="833"/>
      <c r="AP18" s="800"/>
      <c r="AQ18" s="762"/>
      <c r="AR18" s="762"/>
      <c r="AS18" s="781"/>
      <c r="AT18" s="781"/>
      <c r="AU18" s="762"/>
      <c r="AV18" s="762"/>
      <c r="AW18" s="764"/>
      <c r="AX18" s="777" t="s">
        <v>62</v>
      </c>
      <c r="AY18" s="778"/>
      <c r="AZ18" s="778"/>
      <c r="BA18" s="778"/>
      <c r="BB18" s="777" t="s">
        <v>62</v>
      </c>
      <c r="BC18" s="778"/>
      <c r="BD18" s="778"/>
      <c r="BE18" s="779"/>
      <c r="BK18" s="747"/>
    </row>
    <row r="19" spans="2:63" s="172" customFormat="1" ht="52.5" customHeight="1">
      <c r="B19" s="806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811"/>
      <c r="U19" s="812"/>
      <c r="V19" s="813"/>
      <c r="W19" s="817"/>
      <c r="X19" s="818"/>
      <c r="Y19" s="818"/>
      <c r="Z19" s="818"/>
      <c r="AA19" s="818"/>
      <c r="AB19" s="818"/>
      <c r="AC19" s="818"/>
      <c r="AD19" s="819"/>
      <c r="AE19" s="792"/>
      <c r="AF19" s="794"/>
      <c r="AG19" s="795"/>
      <c r="AH19" s="770"/>
      <c r="AI19" s="771"/>
      <c r="AJ19" s="770"/>
      <c r="AK19" s="773"/>
      <c r="AL19" s="771"/>
      <c r="AM19" s="773"/>
      <c r="AN19" s="775"/>
      <c r="AO19" s="833"/>
      <c r="AP19" s="800"/>
      <c r="AQ19" s="762"/>
      <c r="AR19" s="762"/>
      <c r="AS19" s="781"/>
      <c r="AT19" s="781"/>
      <c r="AU19" s="762"/>
      <c r="AV19" s="762"/>
      <c r="AW19" s="764"/>
      <c r="AX19" s="750" t="s">
        <v>16</v>
      </c>
      <c r="AY19" s="752" t="s">
        <v>27</v>
      </c>
      <c r="AZ19" s="753"/>
      <c r="BA19" s="753"/>
      <c r="BB19" s="750" t="s">
        <v>16</v>
      </c>
      <c r="BC19" s="754" t="s">
        <v>27</v>
      </c>
      <c r="BD19" s="754"/>
      <c r="BE19" s="755"/>
      <c r="BK19" s="747"/>
    </row>
    <row r="20" spans="2:63" s="172" customFormat="1" ht="172.5" customHeight="1" thickBot="1">
      <c r="B20" s="807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811"/>
      <c r="U20" s="812"/>
      <c r="V20" s="813"/>
      <c r="W20" s="817"/>
      <c r="X20" s="818"/>
      <c r="Y20" s="818"/>
      <c r="Z20" s="818"/>
      <c r="AA20" s="818"/>
      <c r="AB20" s="818"/>
      <c r="AC20" s="818"/>
      <c r="AD20" s="819"/>
      <c r="AE20" s="792"/>
      <c r="AF20" s="794"/>
      <c r="AG20" s="792"/>
      <c r="AH20" s="40" t="s">
        <v>88</v>
      </c>
      <c r="AI20" s="35" t="s">
        <v>89</v>
      </c>
      <c r="AJ20" s="40" t="s">
        <v>88</v>
      </c>
      <c r="AK20" s="35" t="s">
        <v>89</v>
      </c>
      <c r="AL20" s="40" t="s">
        <v>88</v>
      </c>
      <c r="AM20" s="35" t="s">
        <v>89</v>
      </c>
      <c r="AN20" s="776"/>
      <c r="AO20" s="833"/>
      <c r="AP20" s="800"/>
      <c r="AQ20" s="762"/>
      <c r="AR20" s="762"/>
      <c r="AS20" s="781"/>
      <c r="AT20" s="781"/>
      <c r="AU20" s="762"/>
      <c r="AV20" s="762"/>
      <c r="AW20" s="764"/>
      <c r="AX20" s="751"/>
      <c r="AY20" s="36" t="s">
        <v>26</v>
      </c>
      <c r="AZ20" s="36" t="s">
        <v>28</v>
      </c>
      <c r="BA20" s="37" t="s">
        <v>84</v>
      </c>
      <c r="BB20" s="751"/>
      <c r="BC20" s="38" t="s">
        <v>26</v>
      </c>
      <c r="BD20" s="38" t="s">
        <v>28</v>
      </c>
      <c r="BE20" s="39" t="s">
        <v>84</v>
      </c>
      <c r="BK20" s="747"/>
    </row>
    <row r="21" spans="2:57" s="179" customFormat="1" ht="42.75" customHeight="1" thickBot="1" thickTop="1">
      <c r="B21" s="174">
        <v>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756">
        <v>2</v>
      </c>
      <c r="U21" s="757"/>
      <c r="V21" s="758"/>
      <c r="W21" s="759">
        <v>3</v>
      </c>
      <c r="X21" s="760"/>
      <c r="Y21" s="760"/>
      <c r="Z21" s="760"/>
      <c r="AA21" s="760"/>
      <c r="AB21" s="760"/>
      <c r="AC21" s="760"/>
      <c r="AD21" s="760"/>
      <c r="AE21" s="176">
        <v>4</v>
      </c>
      <c r="AF21" s="177">
        <v>5</v>
      </c>
      <c r="AG21" s="178">
        <v>6</v>
      </c>
      <c r="AH21" s="176">
        <v>7</v>
      </c>
      <c r="AI21" s="177">
        <v>8</v>
      </c>
      <c r="AJ21" s="178">
        <v>9</v>
      </c>
      <c r="AK21" s="176">
        <v>10</v>
      </c>
      <c r="AL21" s="177">
        <v>11</v>
      </c>
      <c r="AM21" s="178">
        <v>12</v>
      </c>
      <c r="AN21" s="176">
        <v>13</v>
      </c>
      <c r="AO21" s="177">
        <v>14</v>
      </c>
      <c r="AP21" s="178">
        <v>15</v>
      </c>
      <c r="AQ21" s="176">
        <v>16</v>
      </c>
      <c r="AR21" s="177">
        <v>17</v>
      </c>
      <c r="AS21" s="178">
        <v>18</v>
      </c>
      <c r="AT21" s="176">
        <v>19</v>
      </c>
      <c r="AU21" s="177">
        <v>20</v>
      </c>
      <c r="AV21" s="178">
        <v>21</v>
      </c>
      <c r="AW21" s="176">
        <v>22</v>
      </c>
      <c r="AX21" s="177">
        <v>23</v>
      </c>
      <c r="AY21" s="178">
        <v>24</v>
      </c>
      <c r="AZ21" s="176">
        <v>25</v>
      </c>
      <c r="BA21" s="177">
        <v>26</v>
      </c>
      <c r="BB21" s="178">
        <v>27</v>
      </c>
      <c r="BC21" s="176">
        <v>28</v>
      </c>
      <c r="BD21" s="177">
        <v>29</v>
      </c>
      <c r="BE21" s="178">
        <v>30</v>
      </c>
    </row>
    <row r="22" spans="1:109" s="275" customFormat="1" ht="49.5" customHeight="1" thickBot="1">
      <c r="A22" s="179"/>
      <c r="B22" s="707" t="s">
        <v>71</v>
      </c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8"/>
      <c r="AE22" s="708"/>
      <c r="AF22" s="708"/>
      <c r="AG22" s="708"/>
      <c r="AH22" s="708"/>
      <c r="AI22" s="708"/>
      <c r="AJ22" s="708"/>
      <c r="AK22" s="708"/>
      <c r="AL22" s="708"/>
      <c r="AM22" s="708"/>
      <c r="AN22" s="708"/>
      <c r="AO22" s="708"/>
      <c r="AP22" s="708"/>
      <c r="AQ22" s="708"/>
      <c r="AR22" s="708"/>
      <c r="AS22" s="708"/>
      <c r="AT22" s="708"/>
      <c r="AU22" s="708"/>
      <c r="AV22" s="708"/>
      <c r="AW22" s="708"/>
      <c r="AX22" s="708"/>
      <c r="AY22" s="708"/>
      <c r="AZ22" s="708"/>
      <c r="BA22" s="708"/>
      <c r="BB22" s="708"/>
      <c r="BC22" s="708"/>
      <c r="BD22" s="708"/>
      <c r="BE22" s="709"/>
      <c r="BF22" s="179"/>
      <c r="BG22" s="179"/>
      <c r="BH22" s="179"/>
      <c r="BI22" s="747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274"/>
    </row>
    <row r="23" spans="1:61" s="179" customFormat="1" ht="49.5" customHeight="1" thickBot="1">
      <c r="A23" s="276"/>
      <c r="B23" s="707" t="s">
        <v>72</v>
      </c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708"/>
      <c r="AE23" s="708"/>
      <c r="AF23" s="708"/>
      <c r="AG23" s="708"/>
      <c r="AH23" s="708"/>
      <c r="AI23" s="708"/>
      <c r="AJ23" s="708"/>
      <c r="AK23" s="708"/>
      <c r="AL23" s="708"/>
      <c r="AM23" s="708"/>
      <c r="AN23" s="708"/>
      <c r="AO23" s="708"/>
      <c r="AP23" s="708"/>
      <c r="AQ23" s="708"/>
      <c r="AR23" s="708"/>
      <c r="AS23" s="708"/>
      <c r="AT23" s="708"/>
      <c r="AU23" s="708"/>
      <c r="AV23" s="708"/>
      <c r="AW23" s="708"/>
      <c r="AX23" s="708"/>
      <c r="AY23" s="708"/>
      <c r="AZ23" s="708"/>
      <c r="BA23" s="708"/>
      <c r="BB23" s="708"/>
      <c r="BC23" s="708"/>
      <c r="BD23" s="708"/>
      <c r="BE23" s="709"/>
      <c r="BI23" s="747"/>
    </row>
    <row r="24" spans="2:61" s="9" customFormat="1" ht="109.5" customHeight="1">
      <c r="B24" s="318">
        <v>1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748" t="s">
        <v>113</v>
      </c>
      <c r="U24" s="748"/>
      <c r="V24" s="749"/>
      <c r="W24" s="722" t="s">
        <v>114</v>
      </c>
      <c r="X24" s="740"/>
      <c r="Y24" s="740"/>
      <c r="Z24" s="740"/>
      <c r="AA24" s="740"/>
      <c r="AB24" s="740"/>
      <c r="AC24" s="740"/>
      <c r="AD24" s="741"/>
      <c r="AE24" s="262">
        <f>AF24/30</f>
        <v>5</v>
      </c>
      <c r="AF24" s="55">
        <v>150</v>
      </c>
      <c r="AG24" s="55">
        <f>AH24+AJ24+AL24</f>
        <v>16</v>
      </c>
      <c r="AH24" s="55">
        <v>12</v>
      </c>
      <c r="AI24" s="55"/>
      <c r="AJ24" s="55">
        <v>4</v>
      </c>
      <c r="AK24" s="55"/>
      <c r="AL24" s="56"/>
      <c r="AM24" s="56"/>
      <c r="AN24" s="57"/>
      <c r="AO24" s="58">
        <f>AF24-AG24</f>
        <v>134</v>
      </c>
      <c r="AP24" s="61">
        <v>1</v>
      </c>
      <c r="AQ24" s="59"/>
      <c r="AR24" s="59"/>
      <c r="AS24" s="60"/>
      <c r="AT24" s="61"/>
      <c r="AU24" s="59">
        <v>1</v>
      </c>
      <c r="AV24" s="59">
        <v>1</v>
      </c>
      <c r="AW24" s="60"/>
      <c r="AX24" s="62">
        <f>SUM(AY24:BA24)</f>
        <v>16</v>
      </c>
      <c r="AY24" s="63">
        <v>12</v>
      </c>
      <c r="AZ24" s="63">
        <v>4</v>
      </c>
      <c r="BA24" s="421"/>
      <c r="BB24" s="451"/>
      <c r="BC24" s="142"/>
      <c r="BD24" s="142"/>
      <c r="BE24" s="452"/>
      <c r="BI24" s="747"/>
    </row>
    <row r="25" spans="2:57" s="9" customFormat="1" ht="109.5" customHeight="1">
      <c r="B25" s="342">
        <v>2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725" t="s">
        <v>115</v>
      </c>
      <c r="U25" s="725"/>
      <c r="V25" s="726"/>
      <c r="W25" s="722" t="s">
        <v>114</v>
      </c>
      <c r="X25" s="740"/>
      <c r="Y25" s="740"/>
      <c r="Z25" s="740"/>
      <c r="AA25" s="740"/>
      <c r="AB25" s="740"/>
      <c r="AC25" s="740"/>
      <c r="AD25" s="741"/>
      <c r="AE25" s="394">
        <f>AF25/30</f>
        <v>5</v>
      </c>
      <c r="AF25" s="103">
        <v>150</v>
      </c>
      <c r="AG25" s="103">
        <f>AH25+AJ25+AL25</f>
        <v>16</v>
      </c>
      <c r="AH25" s="103">
        <v>12</v>
      </c>
      <c r="AI25" s="103"/>
      <c r="AJ25" s="103">
        <v>4</v>
      </c>
      <c r="AK25" s="103"/>
      <c r="AL25" s="104"/>
      <c r="AM25" s="104"/>
      <c r="AN25" s="109"/>
      <c r="AO25" s="395">
        <f>AF25-AG25</f>
        <v>134</v>
      </c>
      <c r="AP25" s="72">
        <v>2</v>
      </c>
      <c r="AQ25" s="70"/>
      <c r="AR25" s="106"/>
      <c r="AS25" s="107"/>
      <c r="AT25" s="108"/>
      <c r="AU25" s="106">
        <v>2</v>
      </c>
      <c r="AV25" s="106">
        <v>2</v>
      </c>
      <c r="AW25" s="107"/>
      <c r="AX25" s="315"/>
      <c r="AY25" s="101"/>
      <c r="AZ25" s="101"/>
      <c r="BA25" s="117"/>
      <c r="BB25" s="116">
        <f>SUM(BC25:BE25)</f>
        <v>16</v>
      </c>
      <c r="BC25" s="117">
        <v>12</v>
      </c>
      <c r="BD25" s="117">
        <v>4</v>
      </c>
      <c r="BE25" s="118"/>
    </row>
    <row r="26" spans="2:57" s="9" customFormat="1" ht="87" customHeight="1">
      <c r="B26" s="342">
        <v>3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738" t="s">
        <v>116</v>
      </c>
      <c r="U26" s="725"/>
      <c r="V26" s="739"/>
      <c r="W26" s="722" t="s">
        <v>114</v>
      </c>
      <c r="X26" s="740"/>
      <c r="Y26" s="740"/>
      <c r="Z26" s="740"/>
      <c r="AA26" s="740"/>
      <c r="AB26" s="740"/>
      <c r="AC26" s="740"/>
      <c r="AD26" s="741"/>
      <c r="AE26" s="394">
        <f>AF26/30</f>
        <v>4</v>
      </c>
      <c r="AF26" s="103">
        <v>120</v>
      </c>
      <c r="AG26" s="103">
        <f>AH26+AJ26+AL26</f>
        <v>10</v>
      </c>
      <c r="AH26" s="103">
        <v>6</v>
      </c>
      <c r="AI26" s="103"/>
      <c r="AJ26" s="103">
        <v>4</v>
      </c>
      <c r="AK26" s="103"/>
      <c r="AL26" s="104"/>
      <c r="AM26" s="104"/>
      <c r="AN26" s="109"/>
      <c r="AO26" s="395">
        <f>AF26-AG26</f>
        <v>110</v>
      </c>
      <c r="AP26" s="105"/>
      <c r="AQ26" s="106">
        <v>1</v>
      </c>
      <c r="AR26" s="106"/>
      <c r="AS26" s="107"/>
      <c r="AT26" s="108"/>
      <c r="AU26" s="106"/>
      <c r="AV26" s="106">
        <v>1</v>
      </c>
      <c r="AW26" s="107"/>
      <c r="AX26" s="315">
        <f>SUM(AY26:BA26)</f>
        <v>10</v>
      </c>
      <c r="AY26" s="101">
        <v>6</v>
      </c>
      <c r="AZ26" s="101">
        <v>4</v>
      </c>
      <c r="BA26" s="117"/>
      <c r="BB26" s="381"/>
      <c r="BC26" s="143"/>
      <c r="BD26" s="143"/>
      <c r="BE26" s="408"/>
    </row>
    <row r="27" spans="2:57" s="9" customFormat="1" ht="102" customHeight="1">
      <c r="B27" s="342">
        <v>4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738" t="s">
        <v>117</v>
      </c>
      <c r="U27" s="725"/>
      <c r="V27" s="739"/>
      <c r="W27" s="668" t="s">
        <v>118</v>
      </c>
      <c r="X27" s="669"/>
      <c r="Y27" s="669"/>
      <c r="Z27" s="669"/>
      <c r="AA27" s="669"/>
      <c r="AB27" s="669"/>
      <c r="AC27" s="669"/>
      <c r="AD27" s="670"/>
      <c r="AE27" s="394">
        <f>AF27/30</f>
        <v>7</v>
      </c>
      <c r="AF27" s="103">
        <v>210</v>
      </c>
      <c r="AG27" s="103">
        <f>AH27+AJ27+AL27</f>
        <v>12</v>
      </c>
      <c r="AH27" s="103">
        <v>6</v>
      </c>
      <c r="AI27" s="103"/>
      <c r="AJ27" s="103">
        <v>6</v>
      </c>
      <c r="AK27" s="103"/>
      <c r="AL27" s="104"/>
      <c r="AM27" s="104"/>
      <c r="AN27" s="109"/>
      <c r="AO27" s="395">
        <f>AF27-AG27</f>
        <v>198</v>
      </c>
      <c r="AP27" s="105">
        <v>1</v>
      </c>
      <c r="AQ27" s="106"/>
      <c r="AR27" s="106"/>
      <c r="AS27" s="107"/>
      <c r="AT27" s="108"/>
      <c r="AU27" s="106"/>
      <c r="AV27" s="106"/>
      <c r="AW27" s="107"/>
      <c r="AX27" s="315">
        <f>SUM(AY27:BA27)</f>
        <v>12</v>
      </c>
      <c r="AY27" s="101">
        <v>6</v>
      </c>
      <c r="AZ27" s="101">
        <v>6</v>
      </c>
      <c r="BA27" s="117"/>
      <c r="BB27" s="381"/>
      <c r="BC27" s="143"/>
      <c r="BD27" s="143"/>
      <c r="BE27" s="408"/>
    </row>
    <row r="28" spans="2:57" s="9" customFormat="1" ht="49.5" customHeight="1" thickBot="1">
      <c r="B28" s="319">
        <v>5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742" t="s">
        <v>119</v>
      </c>
      <c r="U28" s="743"/>
      <c r="V28" s="744"/>
      <c r="W28" s="668" t="s">
        <v>120</v>
      </c>
      <c r="X28" s="745"/>
      <c r="Y28" s="745"/>
      <c r="Z28" s="745"/>
      <c r="AA28" s="745"/>
      <c r="AB28" s="745"/>
      <c r="AC28" s="745"/>
      <c r="AD28" s="746"/>
      <c r="AE28" s="263">
        <f>AF28/30</f>
        <v>4</v>
      </c>
      <c r="AF28" s="75">
        <v>120</v>
      </c>
      <c r="AG28" s="103">
        <f>AH28+AJ28+AL28</f>
        <v>12</v>
      </c>
      <c r="AH28" s="103">
        <v>6</v>
      </c>
      <c r="AI28" s="103"/>
      <c r="AJ28" s="103">
        <v>2</v>
      </c>
      <c r="AK28" s="103"/>
      <c r="AL28" s="104">
        <v>4</v>
      </c>
      <c r="AM28" s="104"/>
      <c r="AN28" s="109"/>
      <c r="AO28" s="395">
        <f>AF28-AG28</f>
        <v>108</v>
      </c>
      <c r="AP28" s="453"/>
      <c r="AQ28" s="374">
        <v>2</v>
      </c>
      <c r="AR28" s="374"/>
      <c r="AS28" s="416"/>
      <c r="AT28" s="373"/>
      <c r="AU28" s="374"/>
      <c r="AV28" s="374">
        <v>2</v>
      </c>
      <c r="AW28" s="416"/>
      <c r="AX28" s="205"/>
      <c r="AY28" s="376"/>
      <c r="AZ28" s="376"/>
      <c r="BA28" s="454"/>
      <c r="BB28" s="116">
        <f>SUM(BC28:BE28)</f>
        <v>12</v>
      </c>
      <c r="BC28" s="117">
        <v>6</v>
      </c>
      <c r="BD28" s="117">
        <v>2</v>
      </c>
      <c r="BE28" s="118">
        <v>4</v>
      </c>
    </row>
    <row r="29" spans="1:57" s="9" customFormat="1" ht="49.5" customHeight="1" thickBot="1">
      <c r="A29" s="277"/>
      <c r="B29" s="710" t="s">
        <v>90</v>
      </c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37"/>
      <c r="U29" s="737"/>
      <c r="V29" s="737"/>
      <c r="W29" s="711"/>
      <c r="X29" s="711"/>
      <c r="Y29" s="711"/>
      <c r="Z29" s="711"/>
      <c r="AA29" s="711"/>
      <c r="AB29" s="711"/>
      <c r="AC29" s="711"/>
      <c r="AD29" s="712"/>
      <c r="AE29" s="95">
        <f>SUM(AE24:AE28)</f>
        <v>25</v>
      </c>
      <c r="AF29" s="96">
        <f aca="true" t="shared" si="0" ref="AF29:BE29">SUM(AF24:AF28)</f>
        <v>750</v>
      </c>
      <c r="AG29" s="96">
        <f t="shared" si="0"/>
        <v>66</v>
      </c>
      <c r="AH29" s="96">
        <f t="shared" si="0"/>
        <v>42</v>
      </c>
      <c r="AI29" s="96">
        <f t="shared" si="0"/>
        <v>0</v>
      </c>
      <c r="AJ29" s="96">
        <f t="shared" si="0"/>
        <v>20</v>
      </c>
      <c r="AK29" s="96">
        <f t="shared" si="0"/>
        <v>0</v>
      </c>
      <c r="AL29" s="96">
        <f t="shared" si="0"/>
        <v>4</v>
      </c>
      <c r="AM29" s="96">
        <f t="shared" si="0"/>
        <v>0</v>
      </c>
      <c r="AN29" s="96">
        <f t="shared" si="0"/>
        <v>0</v>
      </c>
      <c r="AO29" s="95">
        <f t="shared" si="0"/>
        <v>684</v>
      </c>
      <c r="AP29" s="95">
        <v>3</v>
      </c>
      <c r="AQ29" s="96">
        <v>2</v>
      </c>
      <c r="AR29" s="96">
        <v>0</v>
      </c>
      <c r="AS29" s="96">
        <f t="shared" si="0"/>
        <v>0</v>
      </c>
      <c r="AT29" s="95">
        <f t="shared" si="0"/>
        <v>0</v>
      </c>
      <c r="AU29" s="96">
        <v>2</v>
      </c>
      <c r="AV29" s="96">
        <v>4</v>
      </c>
      <c r="AW29" s="96">
        <f t="shared" si="0"/>
        <v>0</v>
      </c>
      <c r="AX29" s="95">
        <f t="shared" si="0"/>
        <v>38</v>
      </c>
      <c r="AY29" s="96">
        <f t="shared" si="0"/>
        <v>24</v>
      </c>
      <c r="AZ29" s="96">
        <f t="shared" si="0"/>
        <v>14</v>
      </c>
      <c r="BA29" s="96">
        <f t="shared" si="0"/>
        <v>0</v>
      </c>
      <c r="BB29" s="95">
        <f t="shared" si="0"/>
        <v>28</v>
      </c>
      <c r="BC29" s="96">
        <f t="shared" si="0"/>
        <v>18</v>
      </c>
      <c r="BD29" s="96">
        <f t="shared" si="0"/>
        <v>6</v>
      </c>
      <c r="BE29" s="97">
        <f t="shared" si="0"/>
        <v>4</v>
      </c>
    </row>
    <row r="30" spans="1:57" s="9" customFormat="1" ht="49.5" customHeight="1" thickBot="1">
      <c r="A30" s="277"/>
      <c r="B30" s="707" t="s">
        <v>73</v>
      </c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8"/>
      <c r="X30" s="708"/>
      <c r="Y30" s="708"/>
      <c r="Z30" s="708"/>
      <c r="AA30" s="708"/>
      <c r="AB30" s="708"/>
      <c r="AC30" s="708"/>
      <c r="AD30" s="708"/>
      <c r="AE30" s="708"/>
      <c r="AF30" s="708"/>
      <c r="AG30" s="708"/>
      <c r="AH30" s="708"/>
      <c r="AI30" s="708"/>
      <c r="AJ30" s="708"/>
      <c r="AK30" s="708"/>
      <c r="AL30" s="708"/>
      <c r="AM30" s="708"/>
      <c r="AN30" s="708"/>
      <c r="AO30" s="708"/>
      <c r="AP30" s="708"/>
      <c r="AQ30" s="708"/>
      <c r="AR30" s="708"/>
      <c r="AS30" s="708"/>
      <c r="AT30" s="708"/>
      <c r="AU30" s="708"/>
      <c r="AV30" s="708"/>
      <c r="AW30" s="708"/>
      <c r="AX30" s="708"/>
      <c r="AY30" s="708"/>
      <c r="AZ30" s="708"/>
      <c r="BA30" s="708"/>
      <c r="BB30" s="708"/>
      <c r="BC30" s="708"/>
      <c r="BD30" s="708"/>
      <c r="BE30" s="709"/>
    </row>
    <row r="31" spans="1:57" s="9" customFormat="1" ht="102.75" customHeight="1">
      <c r="A31" s="277"/>
      <c r="B31" s="340">
        <v>6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725" t="s">
        <v>121</v>
      </c>
      <c r="U31" s="732"/>
      <c r="V31" s="726"/>
      <c r="W31" s="668" t="s">
        <v>118</v>
      </c>
      <c r="X31" s="669"/>
      <c r="Y31" s="669"/>
      <c r="Z31" s="669"/>
      <c r="AA31" s="669"/>
      <c r="AB31" s="669"/>
      <c r="AC31" s="669"/>
      <c r="AD31" s="670"/>
      <c r="AE31" s="394">
        <f>AF31/30</f>
        <v>6</v>
      </c>
      <c r="AF31" s="103">
        <v>180</v>
      </c>
      <c r="AG31" s="103">
        <f>AH31+AJ31+AL31</f>
        <v>15</v>
      </c>
      <c r="AH31" s="103">
        <v>8</v>
      </c>
      <c r="AI31" s="103"/>
      <c r="AJ31" s="103"/>
      <c r="AK31" s="103"/>
      <c r="AL31" s="104">
        <v>7</v>
      </c>
      <c r="AM31" s="104"/>
      <c r="AN31" s="109"/>
      <c r="AO31" s="395">
        <f>AF31-AG31</f>
        <v>165</v>
      </c>
      <c r="AP31" s="69">
        <v>1</v>
      </c>
      <c r="AQ31" s="70"/>
      <c r="AR31" s="70"/>
      <c r="AS31" s="195"/>
      <c r="AT31" s="202"/>
      <c r="AU31" s="194"/>
      <c r="AV31" s="194"/>
      <c r="AW31" s="425"/>
      <c r="AX31" s="315">
        <f>SUM(AY31:BA31)</f>
        <v>15</v>
      </c>
      <c r="AY31" s="101">
        <v>8</v>
      </c>
      <c r="AZ31" s="101"/>
      <c r="BA31" s="117">
        <v>7</v>
      </c>
      <c r="BB31" s="455"/>
      <c r="BC31" s="422"/>
      <c r="BD31" s="422"/>
      <c r="BE31" s="423"/>
    </row>
    <row r="32" spans="1:57" s="9" customFormat="1" ht="101.25" customHeight="1">
      <c r="A32" s="277"/>
      <c r="B32" s="341">
        <v>7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725" t="s">
        <v>163</v>
      </c>
      <c r="U32" s="732"/>
      <c r="V32" s="726"/>
      <c r="W32" s="668" t="s">
        <v>118</v>
      </c>
      <c r="X32" s="669"/>
      <c r="Y32" s="669"/>
      <c r="Z32" s="669"/>
      <c r="AA32" s="669"/>
      <c r="AB32" s="669"/>
      <c r="AC32" s="669"/>
      <c r="AD32" s="670"/>
      <c r="AE32" s="394">
        <f>AF32/30</f>
        <v>5</v>
      </c>
      <c r="AF32" s="103">
        <v>150</v>
      </c>
      <c r="AG32" s="103">
        <f>AH32+AJ32+AL32</f>
        <v>14</v>
      </c>
      <c r="AH32" s="103">
        <v>6</v>
      </c>
      <c r="AI32" s="103"/>
      <c r="AJ32" s="103"/>
      <c r="AK32" s="103"/>
      <c r="AL32" s="104">
        <v>8</v>
      </c>
      <c r="AM32" s="104"/>
      <c r="AN32" s="109"/>
      <c r="AO32" s="395">
        <f>AF32-AG32</f>
        <v>136</v>
      </c>
      <c r="AP32" s="69">
        <v>2</v>
      </c>
      <c r="AQ32" s="70"/>
      <c r="AR32" s="70"/>
      <c r="AS32" s="195"/>
      <c r="AT32" s="202"/>
      <c r="AU32" s="194"/>
      <c r="AV32" s="194"/>
      <c r="AW32" s="425"/>
      <c r="AX32" s="456"/>
      <c r="AY32" s="197"/>
      <c r="AZ32" s="197"/>
      <c r="BA32" s="197"/>
      <c r="BB32" s="315">
        <f>SUM(BC32:BE32)</f>
        <v>14</v>
      </c>
      <c r="BC32" s="101">
        <v>6</v>
      </c>
      <c r="BD32" s="101"/>
      <c r="BE32" s="118">
        <v>8</v>
      </c>
    </row>
    <row r="33" spans="1:57" s="9" customFormat="1" ht="141" customHeight="1" thickBot="1">
      <c r="A33" s="277"/>
      <c r="B33" s="341">
        <v>8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725" t="s">
        <v>164</v>
      </c>
      <c r="U33" s="732"/>
      <c r="V33" s="726"/>
      <c r="W33" s="668" t="s">
        <v>118</v>
      </c>
      <c r="X33" s="669"/>
      <c r="Y33" s="669"/>
      <c r="Z33" s="669"/>
      <c r="AA33" s="669"/>
      <c r="AB33" s="669"/>
      <c r="AC33" s="669"/>
      <c r="AD33" s="670"/>
      <c r="AE33" s="394">
        <f>AF33/30</f>
        <v>1</v>
      </c>
      <c r="AF33" s="103">
        <v>30</v>
      </c>
      <c r="AG33" s="103"/>
      <c r="AH33" s="103"/>
      <c r="AI33" s="103"/>
      <c r="AJ33" s="103"/>
      <c r="AK33" s="103"/>
      <c r="AL33" s="104"/>
      <c r="AM33" s="104"/>
      <c r="AN33" s="109"/>
      <c r="AO33" s="395">
        <f>AF33-AG33</f>
        <v>30</v>
      </c>
      <c r="AP33" s="457"/>
      <c r="AQ33" s="458"/>
      <c r="AR33" s="458"/>
      <c r="AS33" s="459"/>
      <c r="AT33" s="78">
        <v>2</v>
      </c>
      <c r="AU33" s="458"/>
      <c r="AV33" s="458"/>
      <c r="AW33" s="460"/>
      <c r="AX33" s="461"/>
      <c r="AY33" s="462"/>
      <c r="AZ33" s="462"/>
      <c r="BA33" s="462"/>
      <c r="BB33" s="463"/>
      <c r="BC33" s="464"/>
      <c r="BD33" s="464"/>
      <c r="BE33" s="465"/>
    </row>
    <row r="34" spans="1:57" s="9" customFormat="1" ht="43.5" customHeight="1" thickBot="1">
      <c r="A34" s="277"/>
      <c r="B34" s="713" t="s">
        <v>91</v>
      </c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5"/>
      <c r="AE34" s="95">
        <f>SUM(AE31:AE33)</f>
        <v>12</v>
      </c>
      <c r="AF34" s="96">
        <f aca="true" t="shared" si="1" ref="AF34:BE34">SUM(AF31:AF33)</f>
        <v>360</v>
      </c>
      <c r="AG34" s="96">
        <f t="shared" si="1"/>
        <v>29</v>
      </c>
      <c r="AH34" s="96">
        <f t="shared" si="1"/>
        <v>14</v>
      </c>
      <c r="AI34" s="96">
        <f t="shared" si="1"/>
        <v>0</v>
      </c>
      <c r="AJ34" s="96">
        <f t="shared" si="1"/>
        <v>0</v>
      </c>
      <c r="AK34" s="96">
        <f t="shared" si="1"/>
        <v>0</v>
      </c>
      <c r="AL34" s="96">
        <f t="shared" si="1"/>
        <v>15</v>
      </c>
      <c r="AM34" s="96">
        <f t="shared" si="1"/>
        <v>0</v>
      </c>
      <c r="AN34" s="358">
        <f t="shared" si="1"/>
        <v>0</v>
      </c>
      <c r="AO34" s="356">
        <f t="shared" si="1"/>
        <v>331</v>
      </c>
      <c r="AP34" s="95">
        <v>2</v>
      </c>
      <c r="AQ34" s="96">
        <v>0</v>
      </c>
      <c r="AR34" s="96">
        <v>0</v>
      </c>
      <c r="AS34" s="358">
        <f t="shared" si="1"/>
        <v>0</v>
      </c>
      <c r="AT34" s="95">
        <v>1</v>
      </c>
      <c r="AU34" s="96">
        <f t="shared" si="1"/>
        <v>0</v>
      </c>
      <c r="AV34" s="96">
        <f t="shared" si="1"/>
        <v>0</v>
      </c>
      <c r="AW34" s="358">
        <f t="shared" si="1"/>
        <v>0</v>
      </c>
      <c r="AX34" s="95">
        <f t="shared" si="1"/>
        <v>15</v>
      </c>
      <c r="AY34" s="96">
        <f t="shared" si="1"/>
        <v>8</v>
      </c>
      <c r="AZ34" s="96">
        <f t="shared" si="1"/>
        <v>0</v>
      </c>
      <c r="BA34" s="358">
        <f t="shared" si="1"/>
        <v>7</v>
      </c>
      <c r="BB34" s="95">
        <f t="shared" si="1"/>
        <v>14</v>
      </c>
      <c r="BC34" s="96">
        <f t="shared" si="1"/>
        <v>6</v>
      </c>
      <c r="BD34" s="96">
        <f t="shared" si="1"/>
        <v>0</v>
      </c>
      <c r="BE34" s="97">
        <f t="shared" si="1"/>
        <v>8</v>
      </c>
    </row>
    <row r="35" spans="1:57" s="9" customFormat="1" ht="49.5" customHeight="1" thickBot="1">
      <c r="A35" s="277"/>
      <c r="B35" s="733" t="s">
        <v>74</v>
      </c>
      <c r="C35" s="734"/>
      <c r="D35" s="734"/>
      <c r="E35" s="734"/>
      <c r="F35" s="734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734"/>
      <c r="AI35" s="734"/>
      <c r="AJ35" s="734"/>
      <c r="AK35" s="734"/>
      <c r="AL35" s="734"/>
      <c r="AM35" s="734"/>
      <c r="AN35" s="734"/>
      <c r="AO35" s="734"/>
      <c r="AP35" s="734"/>
      <c r="AQ35" s="734"/>
      <c r="AR35" s="734"/>
      <c r="AS35" s="734"/>
      <c r="AT35" s="734"/>
      <c r="AU35" s="734"/>
      <c r="AV35" s="734"/>
      <c r="AW35" s="734"/>
      <c r="AX35" s="734"/>
      <c r="AY35" s="734"/>
      <c r="AZ35" s="734"/>
      <c r="BA35" s="734"/>
      <c r="BB35" s="734"/>
      <c r="BC35" s="734"/>
      <c r="BD35" s="734"/>
      <c r="BE35" s="735"/>
    </row>
    <row r="36" spans="2:57" s="9" customFormat="1" ht="49.5" customHeight="1">
      <c r="B36" s="318">
        <v>9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719" t="s">
        <v>122</v>
      </c>
      <c r="U36" s="736"/>
      <c r="V36" s="721"/>
      <c r="W36" s="722" t="s">
        <v>123</v>
      </c>
      <c r="X36" s="723"/>
      <c r="Y36" s="723"/>
      <c r="Z36" s="723"/>
      <c r="AA36" s="723"/>
      <c r="AB36" s="723"/>
      <c r="AC36" s="723"/>
      <c r="AD36" s="724"/>
      <c r="AE36" s="394">
        <f>AF36/30</f>
        <v>2</v>
      </c>
      <c r="AF36" s="103">
        <v>60</v>
      </c>
      <c r="AG36" s="103">
        <f>AH36+AJ36+AL36</f>
        <v>8</v>
      </c>
      <c r="AH36" s="103">
        <v>6</v>
      </c>
      <c r="AI36" s="103"/>
      <c r="AJ36" s="103">
        <v>2</v>
      </c>
      <c r="AK36" s="103"/>
      <c r="AL36" s="104"/>
      <c r="AM36" s="104"/>
      <c r="AN36" s="109"/>
      <c r="AO36" s="395">
        <f>AF36-AG36</f>
        <v>52</v>
      </c>
      <c r="AP36" s="69"/>
      <c r="AQ36" s="70">
        <v>1</v>
      </c>
      <c r="AR36" s="194"/>
      <c r="AS36" s="195"/>
      <c r="AT36" s="202"/>
      <c r="AU36" s="194"/>
      <c r="AV36" s="194"/>
      <c r="AW36" s="425"/>
      <c r="AX36" s="315">
        <f>SUM(AY36:BA36)</f>
        <v>8</v>
      </c>
      <c r="AY36" s="101">
        <v>6</v>
      </c>
      <c r="AZ36" s="101">
        <v>2</v>
      </c>
      <c r="BA36" s="117"/>
      <c r="BB36" s="466"/>
      <c r="BC36" s="467"/>
      <c r="BD36" s="467"/>
      <c r="BE36" s="468"/>
    </row>
    <row r="37" spans="2:57" s="9" customFormat="1" ht="94.5" customHeight="1">
      <c r="B37" s="333">
        <v>10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725" t="s">
        <v>124</v>
      </c>
      <c r="U37" s="725"/>
      <c r="V37" s="726"/>
      <c r="W37" s="696" t="s">
        <v>125</v>
      </c>
      <c r="X37" s="697"/>
      <c r="Y37" s="697"/>
      <c r="Z37" s="697"/>
      <c r="AA37" s="697"/>
      <c r="AB37" s="697"/>
      <c r="AC37" s="697"/>
      <c r="AD37" s="698"/>
      <c r="AE37" s="394">
        <f>AF37/30</f>
        <v>2</v>
      </c>
      <c r="AF37" s="103">
        <v>60</v>
      </c>
      <c r="AG37" s="103">
        <f>AH37+AJ37+AL37</f>
        <v>8</v>
      </c>
      <c r="AH37" s="103">
        <v>6</v>
      </c>
      <c r="AI37" s="103"/>
      <c r="AJ37" s="103">
        <v>2</v>
      </c>
      <c r="AK37" s="103"/>
      <c r="AL37" s="104"/>
      <c r="AM37" s="104"/>
      <c r="AN37" s="109"/>
      <c r="AO37" s="395">
        <f>AF37-AG37</f>
        <v>52</v>
      </c>
      <c r="AP37" s="69"/>
      <c r="AQ37" s="70">
        <v>2</v>
      </c>
      <c r="AR37" s="194"/>
      <c r="AS37" s="195"/>
      <c r="AT37" s="202"/>
      <c r="AU37" s="194"/>
      <c r="AV37" s="194"/>
      <c r="AW37" s="425"/>
      <c r="AX37" s="315"/>
      <c r="AY37" s="101"/>
      <c r="AZ37" s="101"/>
      <c r="BA37" s="117"/>
      <c r="BB37" s="315">
        <f>SUM(BC37:BE37)</f>
        <v>8</v>
      </c>
      <c r="BC37" s="101">
        <v>6</v>
      </c>
      <c r="BD37" s="101">
        <v>2</v>
      </c>
      <c r="BE37" s="118"/>
    </row>
    <row r="38" spans="2:57" s="9" customFormat="1" ht="109.5" customHeight="1">
      <c r="B38" s="342">
        <v>11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727" t="s">
        <v>224</v>
      </c>
      <c r="U38" s="727"/>
      <c r="V38" s="728"/>
      <c r="W38" s="729" t="s">
        <v>152</v>
      </c>
      <c r="X38" s="730"/>
      <c r="Y38" s="730"/>
      <c r="Z38" s="730"/>
      <c r="AA38" s="730"/>
      <c r="AB38" s="730"/>
      <c r="AC38" s="730"/>
      <c r="AD38" s="731"/>
      <c r="AE38" s="488">
        <f>AF38/30</f>
        <v>2.5</v>
      </c>
      <c r="AF38" s="489">
        <v>75</v>
      </c>
      <c r="AG38" s="489">
        <f>AH38+AJ38+AL38</f>
        <v>7</v>
      </c>
      <c r="AH38" s="489">
        <v>6</v>
      </c>
      <c r="AI38" s="489"/>
      <c r="AJ38" s="489">
        <v>1</v>
      </c>
      <c r="AK38" s="489"/>
      <c r="AL38" s="490"/>
      <c r="AM38" s="490"/>
      <c r="AN38" s="491"/>
      <c r="AO38" s="492">
        <f>AF38-AG38</f>
        <v>68</v>
      </c>
      <c r="AP38" s="493"/>
      <c r="AQ38" s="494">
        <v>2</v>
      </c>
      <c r="AR38" s="494"/>
      <c r="AS38" s="495"/>
      <c r="AT38" s="496"/>
      <c r="AU38" s="497"/>
      <c r="AV38" s="494">
        <v>2</v>
      </c>
      <c r="AW38" s="495"/>
      <c r="AX38" s="498">
        <v>4</v>
      </c>
      <c r="AY38" s="499">
        <v>4</v>
      </c>
      <c r="AZ38" s="499"/>
      <c r="BA38" s="500"/>
      <c r="BB38" s="501">
        <v>3</v>
      </c>
      <c r="BC38" s="502">
        <v>2</v>
      </c>
      <c r="BD38" s="502">
        <v>1</v>
      </c>
      <c r="BE38" s="503"/>
    </row>
    <row r="39" spans="2:57" s="9" customFormat="1" ht="126.75" customHeight="1" thickBot="1">
      <c r="B39" s="411">
        <v>12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725" t="s">
        <v>151</v>
      </c>
      <c r="U39" s="725"/>
      <c r="V39" s="726"/>
      <c r="W39" s="696" t="s">
        <v>228</v>
      </c>
      <c r="X39" s="697"/>
      <c r="Y39" s="697"/>
      <c r="Z39" s="697"/>
      <c r="AA39" s="697"/>
      <c r="AB39" s="697"/>
      <c r="AC39" s="697"/>
      <c r="AD39" s="698"/>
      <c r="AE39" s="394">
        <f>AF39/30</f>
        <v>3</v>
      </c>
      <c r="AF39" s="103">
        <v>90</v>
      </c>
      <c r="AG39" s="103">
        <f>AH39+AJ39+AL39</f>
        <v>12</v>
      </c>
      <c r="AH39" s="103"/>
      <c r="AI39" s="103"/>
      <c r="AJ39" s="103">
        <v>12</v>
      </c>
      <c r="AK39" s="103"/>
      <c r="AL39" s="104"/>
      <c r="AM39" s="104"/>
      <c r="AN39" s="109"/>
      <c r="AO39" s="395">
        <f>AF39-AG39</f>
        <v>78</v>
      </c>
      <c r="AP39" s="69"/>
      <c r="AQ39" s="106">
        <v>2</v>
      </c>
      <c r="AR39" s="106"/>
      <c r="AS39" s="195"/>
      <c r="AT39" s="202"/>
      <c r="AU39" s="194"/>
      <c r="AV39" s="70">
        <v>1</v>
      </c>
      <c r="AW39" s="353"/>
      <c r="AX39" s="396">
        <f>SUM(AY39:BA39)</f>
        <v>6</v>
      </c>
      <c r="AY39" s="117"/>
      <c r="AZ39" s="117">
        <v>6</v>
      </c>
      <c r="BA39" s="118"/>
      <c r="BB39" s="381">
        <f>SUM(BC39:BE39)</f>
        <v>6</v>
      </c>
      <c r="BC39" s="143"/>
      <c r="BD39" s="143">
        <v>6</v>
      </c>
      <c r="BE39" s="256"/>
    </row>
    <row r="40" spans="1:67" s="206" customFormat="1" ht="49.5" customHeight="1" thickBot="1">
      <c r="A40" s="313"/>
      <c r="B40" s="710" t="s">
        <v>93</v>
      </c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2"/>
      <c r="AE40" s="95">
        <f aca="true" t="shared" si="2" ref="AE40:AP40">SUM(AE36:AE39)</f>
        <v>9.5</v>
      </c>
      <c r="AF40" s="96">
        <f t="shared" si="2"/>
        <v>285</v>
      </c>
      <c r="AG40" s="96">
        <f t="shared" si="2"/>
        <v>35</v>
      </c>
      <c r="AH40" s="96">
        <f t="shared" si="2"/>
        <v>18</v>
      </c>
      <c r="AI40" s="96">
        <f t="shared" si="2"/>
        <v>0</v>
      </c>
      <c r="AJ40" s="96">
        <f t="shared" si="2"/>
        <v>17</v>
      </c>
      <c r="AK40" s="96">
        <f t="shared" si="2"/>
        <v>0</v>
      </c>
      <c r="AL40" s="96">
        <f t="shared" si="2"/>
        <v>0</v>
      </c>
      <c r="AM40" s="96">
        <f t="shared" si="2"/>
        <v>0</v>
      </c>
      <c r="AN40" s="358">
        <f t="shared" si="2"/>
        <v>0</v>
      </c>
      <c r="AO40" s="356">
        <f t="shared" si="2"/>
        <v>250</v>
      </c>
      <c r="AP40" s="95">
        <f t="shared" si="2"/>
        <v>0</v>
      </c>
      <c r="AQ40" s="96">
        <v>4</v>
      </c>
      <c r="AR40" s="96">
        <f aca="true" t="shared" si="3" ref="AR40:BE40">SUM(AR36:AR39)</f>
        <v>0</v>
      </c>
      <c r="AS40" s="358">
        <f t="shared" si="3"/>
        <v>0</v>
      </c>
      <c r="AT40" s="95">
        <f t="shared" si="3"/>
        <v>0</v>
      </c>
      <c r="AU40" s="96">
        <f t="shared" si="3"/>
        <v>0</v>
      </c>
      <c r="AV40" s="96">
        <v>2</v>
      </c>
      <c r="AW40" s="358">
        <f t="shared" si="3"/>
        <v>0</v>
      </c>
      <c r="AX40" s="95">
        <f t="shared" si="3"/>
        <v>18</v>
      </c>
      <c r="AY40" s="96">
        <f t="shared" si="3"/>
        <v>10</v>
      </c>
      <c r="AZ40" s="96">
        <f t="shared" si="3"/>
        <v>8</v>
      </c>
      <c r="BA40" s="358">
        <f t="shared" si="3"/>
        <v>0</v>
      </c>
      <c r="BB40" s="95">
        <f t="shared" si="3"/>
        <v>17</v>
      </c>
      <c r="BC40" s="96">
        <f t="shared" si="3"/>
        <v>8</v>
      </c>
      <c r="BD40" s="96">
        <f t="shared" si="3"/>
        <v>9</v>
      </c>
      <c r="BE40" s="97">
        <f t="shared" si="3"/>
        <v>0</v>
      </c>
      <c r="BO40" s="314"/>
    </row>
    <row r="41" spans="1:57" s="9" customFormat="1" ht="49.5" customHeight="1" thickBot="1">
      <c r="A41" s="277"/>
      <c r="B41" s="713" t="s">
        <v>76</v>
      </c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714"/>
      <c r="Z41" s="714"/>
      <c r="AA41" s="714"/>
      <c r="AB41" s="714"/>
      <c r="AC41" s="714"/>
      <c r="AD41" s="715"/>
      <c r="AE41" s="95">
        <f>AE29+AE34+AE40</f>
        <v>46.5</v>
      </c>
      <c r="AF41" s="96">
        <f aca="true" t="shared" si="4" ref="AF41:BE41">AF29+AF34+AF40</f>
        <v>1395</v>
      </c>
      <c r="AG41" s="96">
        <f t="shared" si="4"/>
        <v>130</v>
      </c>
      <c r="AH41" s="96">
        <f t="shared" si="4"/>
        <v>74</v>
      </c>
      <c r="AI41" s="96">
        <f t="shared" si="4"/>
        <v>0</v>
      </c>
      <c r="AJ41" s="96">
        <f t="shared" si="4"/>
        <v>37</v>
      </c>
      <c r="AK41" s="96">
        <f t="shared" si="4"/>
        <v>0</v>
      </c>
      <c r="AL41" s="96">
        <f t="shared" si="4"/>
        <v>19</v>
      </c>
      <c r="AM41" s="96">
        <f t="shared" si="4"/>
        <v>0</v>
      </c>
      <c r="AN41" s="97">
        <f t="shared" si="4"/>
        <v>0</v>
      </c>
      <c r="AO41" s="351">
        <f t="shared" si="4"/>
        <v>1265</v>
      </c>
      <c r="AP41" s="95">
        <f t="shared" si="4"/>
        <v>5</v>
      </c>
      <c r="AQ41" s="96">
        <f t="shared" si="4"/>
        <v>6</v>
      </c>
      <c r="AR41" s="96">
        <f t="shared" si="4"/>
        <v>0</v>
      </c>
      <c r="AS41" s="97">
        <f t="shared" si="4"/>
        <v>0</v>
      </c>
      <c r="AT41" s="95">
        <f t="shared" si="4"/>
        <v>1</v>
      </c>
      <c r="AU41" s="96">
        <f t="shared" si="4"/>
        <v>2</v>
      </c>
      <c r="AV41" s="96">
        <f t="shared" si="4"/>
        <v>6</v>
      </c>
      <c r="AW41" s="97">
        <f t="shared" si="4"/>
        <v>0</v>
      </c>
      <c r="AX41" s="95">
        <f t="shared" si="4"/>
        <v>71</v>
      </c>
      <c r="AY41" s="96">
        <f t="shared" si="4"/>
        <v>42</v>
      </c>
      <c r="AZ41" s="96">
        <f t="shared" si="4"/>
        <v>22</v>
      </c>
      <c r="BA41" s="97">
        <f t="shared" si="4"/>
        <v>7</v>
      </c>
      <c r="BB41" s="95">
        <f t="shared" si="4"/>
        <v>59</v>
      </c>
      <c r="BC41" s="96">
        <f t="shared" si="4"/>
        <v>32</v>
      </c>
      <c r="BD41" s="96">
        <f t="shared" si="4"/>
        <v>15</v>
      </c>
      <c r="BE41" s="97">
        <f t="shared" si="4"/>
        <v>12</v>
      </c>
    </row>
    <row r="42" spans="1:57" s="9" customFormat="1" ht="49.5" customHeight="1" thickBot="1">
      <c r="A42" s="277"/>
      <c r="B42" s="716" t="s">
        <v>75</v>
      </c>
      <c r="C42" s="717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7"/>
      <c r="AN42" s="717"/>
      <c r="AO42" s="717"/>
      <c r="AP42" s="717"/>
      <c r="AQ42" s="717"/>
      <c r="AR42" s="717"/>
      <c r="AS42" s="717"/>
      <c r="AT42" s="717"/>
      <c r="AU42" s="717"/>
      <c r="AV42" s="717"/>
      <c r="AW42" s="717"/>
      <c r="AX42" s="717"/>
      <c r="AY42" s="717"/>
      <c r="AZ42" s="717"/>
      <c r="BA42" s="717"/>
      <c r="BB42" s="717"/>
      <c r="BC42" s="717"/>
      <c r="BD42" s="717"/>
      <c r="BE42" s="718"/>
    </row>
    <row r="43" spans="1:57" s="9" customFormat="1" ht="49.5" customHeight="1" thickBot="1">
      <c r="A43" s="277"/>
      <c r="B43" s="707" t="s">
        <v>162</v>
      </c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8"/>
      <c r="AC43" s="708"/>
      <c r="AD43" s="708"/>
      <c r="AE43" s="708"/>
      <c r="AF43" s="708"/>
      <c r="AG43" s="708"/>
      <c r="AH43" s="708"/>
      <c r="AI43" s="708"/>
      <c r="AJ43" s="708"/>
      <c r="AK43" s="708"/>
      <c r="AL43" s="708"/>
      <c r="AM43" s="708"/>
      <c r="AN43" s="708"/>
      <c r="AO43" s="708"/>
      <c r="AP43" s="708"/>
      <c r="AQ43" s="708"/>
      <c r="AR43" s="708"/>
      <c r="AS43" s="708"/>
      <c r="AT43" s="708"/>
      <c r="AU43" s="708"/>
      <c r="AV43" s="708"/>
      <c r="AW43" s="708"/>
      <c r="AX43" s="708"/>
      <c r="AY43" s="708"/>
      <c r="AZ43" s="708"/>
      <c r="BA43" s="708"/>
      <c r="BB43" s="708"/>
      <c r="BC43" s="708"/>
      <c r="BD43" s="708"/>
      <c r="BE43" s="709"/>
    </row>
    <row r="44" spans="1:57" s="9" customFormat="1" ht="49.5" customHeight="1">
      <c r="A44" s="277"/>
      <c r="B44" s="340">
        <v>13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719" t="s">
        <v>126</v>
      </c>
      <c r="U44" s="720"/>
      <c r="V44" s="721"/>
      <c r="W44" s="722" t="s">
        <v>227</v>
      </c>
      <c r="X44" s="723"/>
      <c r="Y44" s="723"/>
      <c r="Z44" s="723"/>
      <c r="AA44" s="723"/>
      <c r="AB44" s="723"/>
      <c r="AC44" s="723"/>
      <c r="AD44" s="724"/>
      <c r="AE44" s="394">
        <f>AF44/30</f>
        <v>3.5</v>
      </c>
      <c r="AF44" s="103">
        <v>105</v>
      </c>
      <c r="AG44" s="103">
        <f>AH44+AJ44+AL44</f>
        <v>8</v>
      </c>
      <c r="AH44" s="103">
        <v>4</v>
      </c>
      <c r="AI44" s="103"/>
      <c r="AJ44" s="103"/>
      <c r="AK44" s="103"/>
      <c r="AL44" s="104">
        <v>4</v>
      </c>
      <c r="AM44" s="104"/>
      <c r="AN44" s="109"/>
      <c r="AO44" s="395">
        <f>AF44-AG44</f>
        <v>97</v>
      </c>
      <c r="AP44" s="69"/>
      <c r="AQ44" s="70">
        <v>1</v>
      </c>
      <c r="AR44" s="70"/>
      <c r="AS44" s="195"/>
      <c r="AT44" s="202"/>
      <c r="AU44" s="194"/>
      <c r="AV44" s="332"/>
      <c r="AW44" s="330"/>
      <c r="AX44" s="100">
        <f>SUM(AY44:BA44)</f>
        <v>8</v>
      </c>
      <c r="AY44" s="101">
        <v>4</v>
      </c>
      <c r="AZ44" s="101"/>
      <c r="BA44" s="117">
        <v>4</v>
      </c>
      <c r="BB44" s="455"/>
      <c r="BC44" s="422"/>
      <c r="BD44" s="422"/>
      <c r="BE44" s="423"/>
    </row>
    <row r="45" spans="1:57" s="9" customFormat="1" ht="109.5" customHeight="1">
      <c r="A45" s="277"/>
      <c r="B45" s="342">
        <v>14</v>
      </c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693" t="s">
        <v>127</v>
      </c>
      <c r="U45" s="694"/>
      <c r="V45" s="695"/>
      <c r="W45" s="696" t="s">
        <v>118</v>
      </c>
      <c r="X45" s="697"/>
      <c r="Y45" s="697"/>
      <c r="Z45" s="697"/>
      <c r="AA45" s="697"/>
      <c r="AB45" s="697"/>
      <c r="AC45" s="697"/>
      <c r="AD45" s="698"/>
      <c r="AE45" s="265">
        <f>AF45/30</f>
        <v>4</v>
      </c>
      <c r="AF45" s="65">
        <v>120</v>
      </c>
      <c r="AG45" s="65">
        <f>AH45+AJ45+AL45</f>
        <v>8</v>
      </c>
      <c r="AH45" s="65">
        <v>4</v>
      </c>
      <c r="AI45" s="65"/>
      <c r="AJ45" s="65"/>
      <c r="AK45" s="65"/>
      <c r="AL45" s="66">
        <v>4</v>
      </c>
      <c r="AM45" s="66"/>
      <c r="AN45" s="67"/>
      <c r="AO45" s="68">
        <f>AF45-AG45</f>
        <v>112</v>
      </c>
      <c r="AP45" s="105"/>
      <c r="AQ45" s="106">
        <v>2</v>
      </c>
      <c r="AR45" s="106"/>
      <c r="AS45" s="334"/>
      <c r="AT45" s="430"/>
      <c r="AU45" s="336"/>
      <c r="AV45" s="336"/>
      <c r="AW45" s="334"/>
      <c r="AX45" s="469"/>
      <c r="AY45" s="339"/>
      <c r="AZ45" s="339"/>
      <c r="BA45" s="470"/>
      <c r="BB45" s="116">
        <f>SUM(BC45:BE45)</f>
        <v>8</v>
      </c>
      <c r="BC45" s="117">
        <v>4</v>
      </c>
      <c r="BD45" s="117"/>
      <c r="BE45" s="118">
        <v>4</v>
      </c>
    </row>
    <row r="46" spans="1:57" s="9" customFormat="1" ht="109.5" customHeight="1" thickBot="1">
      <c r="A46" s="277"/>
      <c r="B46" s="415">
        <v>15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699" t="s">
        <v>153</v>
      </c>
      <c r="U46" s="700"/>
      <c r="V46" s="701"/>
      <c r="W46" s="702" t="s">
        <v>118</v>
      </c>
      <c r="X46" s="703"/>
      <c r="Y46" s="703"/>
      <c r="Z46" s="703"/>
      <c r="AA46" s="703"/>
      <c r="AB46" s="703"/>
      <c r="AC46" s="703"/>
      <c r="AD46" s="704"/>
      <c r="AE46" s="317">
        <f>AF46/30</f>
        <v>6</v>
      </c>
      <c r="AF46" s="345">
        <v>180</v>
      </c>
      <c r="AG46" s="345">
        <f>AH46+AJ46+AL46</f>
        <v>10</v>
      </c>
      <c r="AH46" s="345">
        <v>4</v>
      </c>
      <c r="AI46" s="431"/>
      <c r="AJ46" s="431"/>
      <c r="AK46" s="431"/>
      <c r="AL46" s="432">
        <v>6</v>
      </c>
      <c r="AM46" s="433"/>
      <c r="AN46" s="504"/>
      <c r="AO46" s="434">
        <f>AF46-AG46</f>
        <v>170</v>
      </c>
      <c r="AP46" s="120">
        <v>2</v>
      </c>
      <c r="AQ46" s="505"/>
      <c r="AR46" s="505"/>
      <c r="AS46" s="203"/>
      <c r="AT46" s="435"/>
      <c r="AU46" s="436"/>
      <c r="AV46" s="436"/>
      <c r="AW46" s="437"/>
      <c r="AX46" s="438"/>
      <c r="AY46" s="439"/>
      <c r="AZ46" s="439"/>
      <c r="BA46" s="506"/>
      <c r="BB46" s="438">
        <f>SUM(BC46:BE46)</f>
        <v>10</v>
      </c>
      <c r="BC46" s="440">
        <v>4</v>
      </c>
      <c r="BD46" s="440"/>
      <c r="BE46" s="441">
        <v>6</v>
      </c>
    </row>
    <row r="47" spans="1:57" s="9" customFormat="1" ht="49.5" customHeight="1" thickBot="1">
      <c r="A47" s="277"/>
      <c r="B47" s="705" t="s">
        <v>94</v>
      </c>
      <c r="C47" s="706"/>
      <c r="D47" s="706"/>
      <c r="E47" s="706"/>
      <c r="F47" s="706"/>
      <c r="G47" s="706"/>
      <c r="H47" s="706"/>
      <c r="I47" s="706"/>
      <c r="J47" s="706"/>
      <c r="K47" s="706"/>
      <c r="L47" s="706"/>
      <c r="M47" s="706"/>
      <c r="N47" s="706"/>
      <c r="O47" s="706"/>
      <c r="P47" s="706"/>
      <c r="Q47" s="706"/>
      <c r="R47" s="706"/>
      <c r="S47" s="706"/>
      <c r="T47" s="706"/>
      <c r="U47" s="706"/>
      <c r="V47" s="706"/>
      <c r="W47" s="706"/>
      <c r="X47" s="706"/>
      <c r="Y47" s="706"/>
      <c r="Z47" s="706"/>
      <c r="AA47" s="706"/>
      <c r="AB47" s="706"/>
      <c r="AC47" s="706"/>
      <c r="AD47" s="706"/>
      <c r="AE47" s="260">
        <f aca="true" t="shared" si="5" ref="AE47:AO47">SUM(AE44:AE46)</f>
        <v>13.5</v>
      </c>
      <c r="AF47" s="96">
        <f t="shared" si="5"/>
        <v>405</v>
      </c>
      <c r="AG47" s="96">
        <f t="shared" si="5"/>
        <v>26</v>
      </c>
      <c r="AH47" s="96">
        <f t="shared" si="5"/>
        <v>12</v>
      </c>
      <c r="AI47" s="96">
        <f t="shared" si="5"/>
        <v>0</v>
      </c>
      <c r="AJ47" s="96">
        <f t="shared" si="5"/>
        <v>0</v>
      </c>
      <c r="AK47" s="96">
        <f t="shared" si="5"/>
        <v>0</v>
      </c>
      <c r="AL47" s="96">
        <f t="shared" si="5"/>
        <v>14</v>
      </c>
      <c r="AM47" s="96">
        <f t="shared" si="5"/>
        <v>0</v>
      </c>
      <c r="AN47" s="358">
        <f t="shared" si="5"/>
        <v>0</v>
      </c>
      <c r="AO47" s="356">
        <f t="shared" si="5"/>
        <v>379</v>
      </c>
      <c r="AP47" s="95">
        <v>1</v>
      </c>
      <c r="AQ47" s="96">
        <v>2</v>
      </c>
      <c r="AR47" s="96">
        <v>0</v>
      </c>
      <c r="AS47" s="358">
        <f aca="true" t="shared" si="6" ref="AS47:BE47">SUM(AS44:AS46)</f>
        <v>0</v>
      </c>
      <c r="AT47" s="95">
        <f t="shared" si="6"/>
        <v>0</v>
      </c>
      <c r="AU47" s="96">
        <f t="shared" si="6"/>
        <v>0</v>
      </c>
      <c r="AV47" s="96">
        <f t="shared" si="6"/>
        <v>0</v>
      </c>
      <c r="AW47" s="358">
        <f t="shared" si="6"/>
        <v>0</v>
      </c>
      <c r="AX47" s="95">
        <f t="shared" si="6"/>
        <v>8</v>
      </c>
      <c r="AY47" s="96">
        <f t="shared" si="6"/>
        <v>4</v>
      </c>
      <c r="AZ47" s="96">
        <f t="shared" si="6"/>
        <v>0</v>
      </c>
      <c r="BA47" s="358">
        <f t="shared" si="6"/>
        <v>4</v>
      </c>
      <c r="BB47" s="95">
        <f t="shared" si="6"/>
        <v>18</v>
      </c>
      <c r="BC47" s="96">
        <f t="shared" si="6"/>
        <v>8</v>
      </c>
      <c r="BD47" s="96">
        <f t="shared" si="6"/>
        <v>0</v>
      </c>
      <c r="BE47" s="97">
        <f t="shared" si="6"/>
        <v>10</v>
      </c>
    </row>
    <row r="48" spans="1:73" s="9" customFormat="1" ht="49.5" customHeight="1" thickBot="1">
      <c r="A48" s="277"/>
      <c r="B48" s="707" t="s">
        <v>79</v>
      </c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08"/>
      <c r="AL48" s="708"/>
      <c r="AM48" s="708"/>
      <c r="AN48" s="708"/>
      <c r="AO48" s="708"/>
      <c r="AP48" s="708"/>
      <c r="AQ48" s="708"/>
      <c r="AR48" s="708"/>
      <c r="AS48" s="708"/>
      <c r="AT48" s="708"/>
      <c r="AU48" s="708"/>
      <c r="AV48" s="708"/>
      <c r="AW48" s="708"/>
      <c r="AX48" s="708"/>
      <c r="AY48" s="708"/>
      <c r="AZ48" s="708"/>
      <c r="BA48" s="708"/>
      <c r="BB48" s="708"/>
      <c r="BC48" s="708"/>
      <c r="BD48" s="708"/>
      <c r="BE48" s="709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</row>
    <row r="49" spans="1:57" s="9" customFormat="1" ht="96.75" customHeight="1" thickBot="1">
      <c r="A49" s="277"/>
      <c r="B49" s="471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665"/>
      <c r="U49" s="666"/>
      <c r="V49" s="667"/>
      <c r="W49" s="668"/>
      <c r="X49" s="669"/>
      <c r="Y49" s="669"/>
      <c r="Z49" s="669"/>
      <c r="AA49" s="669"/>
      <c r="AB49" s="669"/>
      <c r="AC49" s="669"/>
      <c r="AD49" s="670"/>
      <c r="AE49" s="95"/>
      <c r="AF49" s="96"/>
      <c r="AG49" s="96"/>
      <c r="AH49" s="96"/>
      <c r="AI49" s="442"/>
      <c r="AJ49" s="442"/>
      <c r="AK49" s="442"/>
      <c r="AL49" s="358"/>
      <c r="AM49" s="472"/>
      <c r="AN49" s="473"/>
      <c r="AO49" s="261"/>
      <c r="AP49" s="86"/>
      <c r="AQ49" s="87"/>
      <c r="AR49" s="87"/>
      <c r="AS49" s="443"/>
      <c r="AT49" s="444"/>
      <c r="AU49" s="445"/>
      <c r="AV49" s="445"/>
      <c r="AW49" s="446"/>
      <c r="AX49" s="209"/>
      <c r="AY49" s="447"/>
      <c r="AZ49" s="447"/>
      <c r="BA49" s="448"/>
      <c r="BB49" s="209"/>
      <c r="BC49" s="449"/>
      <c r="BD49" s="449"/>
      <c r="BE49" s="257"/>
    </row>
    <row r="50" spans="1:57" s="9" customFormat="1" ht="49.5" customHeight="1" thickBot="1">
      <c r="A50" s="277"/>
      <c r="B50" s="474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671" t="s">
        <v>95</v>
      </c>
      <c r="U50" s="672"/>
      <c r="V50" s="672"/>
      <c r="W50" s="672"/>
      <c r="X50" s="672"/>
      <c r="Y50" s="672"/>
      <c r="Z50" s="672"/>
      <c r="AA50" s="672"/>
      <c r="AB50" s="672"/>
      <c r="AC50" s="672"/>
      <c r="AD50" s="673"/>
      <c r="AE50" s="351">
        <f>SUM(AE49)</f>
        <v>0</v>
      </c>
      <c r="AF50" s="111">
        <f aca="true" t="shared" si="7" ref="AF50:BE50">SUM(AF49)</f>
        <v>0</v>
      </c>
      <c r="AG50" s="111">
        <f t="shared" si="7"/>
        <v>0</v>
      </c>
      <c r="AH50" s="111">
        <f t="shared" si="7"/>
        <v>0</v>
      </c>
      <c r="AI50" s="111">
        <f t="shared" si="7"/>
        <v>0</v>
      </c>
      <c r="AJ50" s="111">
        <f t="shared" si="7"/>
        <v>0</v>
      </c>
      <c r="AK50" s="111">
        <f t="shared" si="7"/>
        <v>0</v>
      </c>
      <c r="AL50" s="111">
        <f t="shared" si="7"/>
        <v>0</v>
      </c>
      <c r="AM50" s="111">
        <f t="shared" si="7"/>
        <v>0</v>
      </c>
      <c r="AN50" s="124">
        <f t="shared" si="7"/>
        <v>0</v>
      </c>
      <c r="AO50" s="359">
        <f t="shared" si="7"/>
        <v>0</v>
      </c>
      <c r="AP50" s="351">
        <v>0</v>
      </c>
      <c r="AQ50" s="111">
        <f t="shared" si="7"/>
        <v>0</v>
      </c>
      <c r="AR50" s="111">
        <v>0</v>
      </c>
      <c r="AS50" s="124">
        <f t="shared" si="7"/>
        <v>0</v>
      </c>
      <c r="AT50" s="95">
        <f t="shared" si="7"/>
        <v>0</v>
      </c>
      <c r="AU50" s="96">
        <f t="shared" si="7"/>
        <v>0</v>
      </c>
      <c r="AV50" s="96">
        <f t="shared" si="7"/>
        <v>0</v>
      </c>
      <c r="AW50" s="97">
        <f t="shared" si="7"/>
        <v>0</v>
      </c>
      <c r="AX50" s="140">
        <f t="shared" si="7"/>
        <v>0</v>
      </c>
      <c r="AY50" s="360">
        <f t="shared" si="7"/>
        <v>0</v>
      </c>
      <c r="AZ50" s="360">
        <f t="shared" si="7"/>
        <v>0</v>
      </c>
      <c r="BA50" s="361">
        <f t="shared" si="7"/>
        <v>0</v>
      </c>
      <c r="BB50" s="140">
        <f t="shared" si="7"/>
        <v>0</v>
      </c>
      <c r="BC50" s="360">
        <f t="shared" si="7"/>
        <v>0</v>
      </c>
      <c r="BD50" s="360">
        <f t="shared" si="7"/>
        <v>0</v>
      </c>
      <c r="BE50" s="141">
        <f t="shared" si="7"/>
        <v>0</v>
      </c>
    </row>
    <row r="51" spans="1:57" s="9" customFormat="1" ht="49.5" customHeight="1" thickBot="1">
      <c r="A51" s="277"/>
      <c r="B51" s="674" t="s">
        <v>77</v>
      </c>
      <c r="C51" s="675"/>
      <c r="D51" s="675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675"/>
      <c r="Z51" s="675"/>
      <c r="AA51" s="675"/>
      <c r="AB51" s="675"/>
      <c r="AC51" s="675"/>
      <c r="AD51" s="676"/>
      <c r="AE51" s="95">
        <f>AE47+AE50</f>
        <v>13.5</v>
      </c>
      <c r="AF51" s="96">
        <f aca="true" t="shared" si="8" ref="AF51:BE51">AF47+AF50</f>
        <v>405</v>
      </c>
      <c r="AG51" s="96">
        <f t="shared" si="8"/>
        <v>26</v>
      </c>
      <c r="AH51" s="96">
        <f t="shared" si="8"/>
        <v>12</v>
      </c>
      <c r="AI51" s="96">
        <f t="shared" si="8"/>
        <v>0</v>
      </c>
      <c r="AJ51" s="96">
        <f t="shared" si="8"/>
        <v>0</v>
      </c>
      <c r="AK51" s="96">
        <f t="shared" si="8"/>
        <v>0</v>
      </c>
      <c r="AL51" s="96">
        <f t="shared" si="8"/>
        <v>14</v>
      </c>
      <c r="AM51" s="96">
        <f t="shared" si="8"/>
        <v>0</v>
      </c>
      <c r="AN51" s="97">
        <f t="shared" si="8"/>
        <v>0</v>
      </c>
      <c r="AO51" s="95">
        <f t="shared" si="8"/>
        <v>379</v>
      </c>
      <c r="AP51" s="95">
        <f t="shared" si="8"/>
        <v>1</v>
      </c>
      <c r="AQ51" s="96">
        <f t="shared" si="8"/>
        <v>2</v>
      </c>
      <c r="AR51" s="96">
        <f t="shared" si="8"/>
        <v>0</v>
      </c>
      <c r="AS51" s="97">
        <f t="shared" si="8"/>
        <v>0</v>
      </c>
      <c r="AT51" s="95">
        <f t="shared" si="8"/>
        <v>0</v>
      </c>
      <c r="AU51" s="96">
        <f t="shared" si="8"/>
        <v>0</v>
      </c>
      <c r="AV51" s="96">
        <f t="shared" si="8"/>
        <v>0</v>
      </c>
      <c r="AW51" s="97">
        <f t="shared" si="8"/>
        <v>0</v>
      </c>
      <c r="AX51" s="95">
        <f t="shared" si="8"/>
        <v>8</v>
      </c>
      <c r="AY51" s="96">
        <f t="shared" si="8"/>
        <v>4</v>
      </c>
      <c r="AZ51" s="96">
        <f t="shared" si="8"/>
        <v>0</v>
      </c>
      <c r="BA51" s="97">
        <f t="shared" si="8"/>
        <v>4</v>
      </c>
      <c r="BB51" s="95">
        <f t="shared" si="8"/>
        <v>18</v>
      </c>
      <c r="BC51" s="96">
        <f t="shared" si="8"/>
        <v>8</v>
      </c>
      <c r="BD51" s="96">
        <f t="shared" si="8"/>
        <v>0</v>
      </c>
      <c r="BE51" s="97">
        <f t="shared" si="8"/>
        <v>10</v>
      </c>
    </row>
    <row r="52" spans="2:57" s="9" customFormat="1" ht="49.5" customHeight="1" thickBot="1">
      <c r="B52" s="677" t="s">
        <v>70</v>
      </c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  <c r="X52" s="678"/>
      <c r="Y52" s="678"/>
      <c r="Z52" s="678"/>
      <c r="AA52" s="678"/>
      <c r="AB52" s="678"/>
      <c r="AC52" s="678"/>
      <c r="AD52" s="679"/>
      <c r="AE52" s="89">
        <f aca="true" t="shared" si="9" ref="AE52:BE52">AE41+AE51</f>
        <v>60</v>
      </c>
      <c r="AF52" s="87">
        <f t="shared" si="9"/>
        <v>1800</v>
      </c>
      <c r="AG52" s="87">
        <f t="shared" si="9"/>
        <v>156</v>
      </c>
      <c r="AH52" s="87">
        <f t="shared" si="9"/>
        <v>86</v>
      </c>
      <c r="AI52" s="87">
        <f t="shared" si="9"/>
        <v>0</v>
      </c>
      <c r="AJ52" s="87">
        <f t="shared" si="9"/>
        <v>37</v>
      </c>
      <c r="AK52" s="87">
        <f t="shared" si="9"/>
        <v>0</v>
      </c>
      <c r="AL52" s="87">
        <f t="shared" si="9"/>
        <v>33</v>
      </c>
      <c r="AM52" s="87">
        <f t="shared" si="9"/>
        <v>0</v>
      </c>
      <c r="AN52" s="88">
        <f t="shared" si="9"/>
        <v>0</v>
      </c>
      <c r="AO52" s="89">
        <f t="shared" si="9"/>
        <v>1644</v>
      </c>
      <c r="AP52" s="89">
        <f t="shared" si="9"/>
        <v>6</v>
      </c>
      <c r="AQ52" s="87">
        <f t="shared" si="9"/>
        <v>8</v>
      </c>
      <c r="AR52" s="87">
        <f t="shared" si="9"/>
        <v>0</v>
      </c>
      <c r="AS52" s="88">
        <f t="shared" si="9"/>
        <v>0</v>
      </c>
      <c r="AT52" s="89">
        <f t="shared" si="9"/>
        <v>1</v>
      </c>
      <c r="AU52" s="87">
        <f t="shared" si="9"/>
        <v>2</v>
      </c>
      <c r="AV52" s="87">
        <f t="shared" si="9"/>
        <v>6</v>
      </c>
      <c r="AW52" s="88">
        <f t="shared" si="9"/>
        <v>0</v>
      </c>
      <c r="AX52" s="89">
        <f t="shared" si="9"/>
        <v>79</v>
      </c>
      <c r="AY52" s="87">
        <f t="shared" si="9"/>
        <v>46</v>
      </c>
      <c r="AZ52" s="87">
        <f t="shared" si="9"/>
        <v>22</v>
      </c>
      <c r="BA52" s="88">
        <f t="shared" si="9"/>
        <v>11</v>
      </c>
      <c r="BB52" s="89">
        <f t="shared" si="9"/>
        <v>77</v>
      </c>
      <c r="BC52" s="87">
        <f t="shared" si="9"/>
        <v>40</v>
      </c>
      <c r="BD52" s="87">
        <f t="shared" si="9"/>
        <v>15</v>
      </c>
      <c r="BE52" s="88">
        <f t="shared" si="9"/>
        <v>22</v>
      </c>
    </row>
    <row r="53" spans="2:57" s="9" customFormat="1" ht="39.75" customHeight="1">
      <c r="B53" s="680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682"/>
      <c r="V53" s="682"/>
      <c r="W53" s="322"/>
      <c r="X53" s="322"/>
      <c r="Y53" s="387"/>
      <c r="Z53" s="387"/>
      <c r="AA53" s="388"/>
      <c r="AB53" s="683" t="s">
        <v>30</v>
      </c>
      <c r="AC53" s="684"/>
      <c r="AD53" s="685"/>
      <c r="AE53" s="658" t="s">
        <v>31</v>
      </c>
      <c r="AF53" s="659"/>
      <c r="AG53" s="659"/>
      <c r="AH53" s="659"/>
      <c r="AI53" s="659"/>
      <c r="AJ53" s="659"/>
      <c r="AK53" s="659"/>
      <c r="AL53" s="659"/>
      <c r="AM53" s="659"/>
      <c r="AN53" s="659"/>
      <c r="AO53" s="660"/>
      <c r="AP53" s="661">
        <v>6</v>
      </c>
      <c r="AQ53" s="662"/>
      <c r="AR53" s="662"/>
      <c r="AS53" s="662"/>
      <c r="AT53" s="662"/>
      <c r="AU53" s="662"/>
      <c r="AV53" s="662"/>
      <c r="AW53" s="663"/>
      <c r="AX53" s="362">
        <v>3</v>
      </c>
      <c r="AY53" s="130"/>
      <c r="AZ53" s="130"/>
      <c r="BA53" s="131"/>
      <c r="BB53" s="126">
        <v>3</v>
      </c>
      <c r="BC53" s="132"/>
      <c r="BD53" s="377"/>
      <c r="BE53" s="378"/>
    </row>
    <row r="54" spans="2:57" s="9" customFormat="1" ht="39.75" customHeight="1">
      <c r="B54" s="681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664"/>
      <c r="V54" s="664"/>
      <c r="W54" s="322"/>
      <c r="X54" s="322"/>
      <c r="Y54" s="387"/>
      <c r="Z54" s="387"/>
      <c r="AA54" s="387"/>
      <c r="AB54" s="686"/>
      <c r="AC54" s="687"/>
      <c r="AD54" s="688"/>
      <c r="AE54" s="644" t="s">
        <v>32</v>
      </c>
      <c r="AF54" s="645"/>
      <c r="AG54" s="645"/>
      <c r="AH54" s="645"/>
      <c r="AI54" s="645"/>
      <c r="AJ54" s="645"/>
      <c r="AK54" s="645"/>
      <c r="AL54" s="645"/>
      <c r="AM54" s="645"/>
      <c r="AN54" s="645"/>
      <c r="AO54" s="646"/>
      <c r="AP54" s="647">
        <v>8</v>
      </c>
      <c r="AQ54" s="648"/>
      <c r="AR54" s="648"/>
      <c r="AS54" s="648"/>
      <c r="AT54" s="648"/>
      <c r="AU54" s="648"/>
      <c r="AV54" s="648"/>
      <c r="AW54" s="649"/>
      <c r="AX54" s="365">
        <v>3</v>
      </c>
      <c r="AY54" s="133"/>
      <c r="AZ54" s="133"/>
      <c r="BA54" s="134"/>
      <c r="BB54" s="135">
        <v>5</v>
      </c>
      <c r="BC54" s="136"/>
      <c r="BD54" s="475"/>
      <c r="BE54" s="476"/>
    </row>
    <row r="55" spans="2:57" s="9" customFormat="1" ht="39.75" customHeight="1">
      <c r="B55" s="681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664"/>
      <c r="V55" s="664"/>
      <c r="W55" s="322"/>
      <c r="X55" s="322"/>
      <c r="Y55" s="387"/>
      <c r="Z55" s="387"/>
      <c r="AA55" s="387"/>
      <c r="AB55" s="686"/>
      <c r="AC55" s="687"/>
      <c r="AD55" s="688"/>
      <c r="AE55" s="644" t="s">
        <v>33</v>
      </c>
      <c r="AF55" s="645"/>
      <c r="AG55" s="645"/>
      <c r="AH55" s="645"/>
      <c r="AI55" s="645"/>
      <c r="AJ55" s="645"/>
      <c r="AK55" s="645"/>
      <c r="AL55" s="645"/>
      <c r="AM55" s="645"/>
      <c r="AN55" s="645"/>
      <c r="AO55" s="646"/>
      <c r="AP55" s="647"/>
      <c r="AQ55" s="648"/>
      <c r="AR55" s="648"/>
      <c r="AS55" s="648"/>
      <c r="AT55" s="648"/>
      <c r="AU55" s="648"/>
      <c r="AV55" s="648"/>
      <c r="AW55" s="649"/>
      <c r="AX55" s="365"/>
      <c r="AY55" s="133"/>
      <c r="AZ55" s="133"/>
      <c r="BA55" s="134"/>
      <c r="BB55" s="135"/>
      <c r="BC55" s="136"/>
      <c r="BD55" s="475"/>
      <c r="BE55" s="476"/>
    </row>
    <row r="56" spans="2:57" s="9" customFormat="1" ht="39.75" customHeight="1">
      <c r="B56" s="681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391" t="s">
        <v>34</v>
      </c>
      <c r="U56" s="692"/>
      <c r="V56" s="692"/>
      <c r="W56" s="322"/>
      <c r="X56" s="322"/>
      <c r="Y56" s="387"/>
      <c r="Z56" s="387"/>
      <c r="AA56" s="387"/>
      <c r="AB56" s="686"/>
      <c r="AC56" s="687"/>
      <c r="AD56" s="688"/>
      <c r="AE56" s="644" t="s">
        <v>35</v>
      </c>
      <c r="AF56" s="645"/>
      <c r="AG56" s="645"/>
      <c r="AH56" s="645"/>
      <c r="AI56" s="645"/>
      <c r="AJ56" s="645"/>
      <c r="AK56" s="645"/>
      <c r="AL56" s="645"/>
      <c r="AM56" s="645"/>
      <c r="AN56" s="645"/>
      <c r="AO56" s="646"/>
      <c r="AP56" s="647"/>
      <c r="AQ56" s="648"/>
      <c r="AR56" s="648"/>
      <c r="AS56" s="648"/>
      <c r="AT56" s="648"/>
      <c r="AU56" s="648"/>
      <c r="AV56" s="648"/>
      <c r="AW56" s="649"/>
      <c r="AX56" s="365"/>
      <c r="AY56" s="133"/>
      <c r="AZ56" s="133"/>
      <c r="BA56" s="134"/>
      <c r="BB56" s="135"/>
      <c r="BC56" s="136"/>
      <c r="BD56" s="475"/>
      <c r="BE56" s="476"/>
    </row>
    <row r="57" spans="2:57" s="9" customFormat="1" ht="39.75" customHeight="1">
      <c r="B57" s="681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399" t="s">
        <v>167</v>
      </c>
      <c r="U57" s="399"/>
      <c r="V57" s="259"/>
      <c r="W57" s="322"/>
      <c r="X57" s="322"/>
      <c r="Y57" s="392"/>
      <c r="Z57" s="392"/>
      <c r="AA57" s="392"/>
      <c r="AB57" s="686"/>
      <c r="AC57" s="687"/>
      <c r="AD57" s="688"/>
      <c r="AE57" s="644" t="s">
        <v>36</v>
      </c>
      <c r="AF57" s="645"/>
      <c r="AG57" s="645"/>
      <c r="AH57" s="645"/>
      <c r="AI57" s="645"/>
      <c r="AJ57" s="645"/>
      <c r="AK57" s="645"/>
      <c r="AL57" s="645"/>
      <c r="AM57" s="645"/>
      <c r="AN57" s="645"/>
      <c r="AO57" s="646"/>
      <c r="AP57" s="647">
        <v>1</v>
      </c>
      <c r="AQ57" s="648"/>
      <c r="AR57" s="648"/>
      <c r="AS57" s="648"/>
      <c r="AT57" s="648"/>
      <c r="AU57" s="648"/>
      <c r="AV57" s="648"/>
      <c r="AW57" s="649"/>
      <c r="AX57" s="365"/>
      <c r="AY57" s="133"/>
      <c r="AZ57" s="133"/>
      <c r="BA57" s="134"/>
      <c r="BB57" s="135">
        <v>1</v>
      </c>
      <c r="BC57" s="136"/>
      <c r="BD57" s="475"/>
      <c r="BE57" s="476"/>
    </row>
    <row r="58" spans="2:57" s="9" customFormat="1" ht="39.75" customHeight="1">
      <c r="B58" s="681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650" t="s">
        <v>168</v>
      </c>
      <c r="U58" s="650"/>
      <c r="V58" s="650"/>
      <c r="W58" s="322"/>
      <c r="X58" s="322"/>
      <c r="Y58" s="387"/>
      <c r="Z58" s="387"/>
      <c r="AA58" s="387"/>
      <c r="AB58" s="686"/>
      <c r="AC58" s="687"/>
      <c r="AD58" s="688"/>
      <c r="AE58" s="644" t="s">
        <v>23</v>
      </c>
      <c r="AF58" s="645"/>
      <c r="AG58" s="645"/>
      <c r="AH58" s="645"/>
      <c r="AI58" s="645"/>
      <c r="AJ58" s="645"/>
      <c r="AK58" s="645"/>
      <c r="AL58" s="645"/>
      <c r="AM58" s="645"/>
      <c r="AN58" s="645"/>
      <c r="AO58" s="646"/>
      <c r="AP58" s="647">
        <v>2</v>
      </c>
      <c r="AQ58" s="648"/>
      <c r="AR58" s="648"/>
      <c r="AS58" s="648"/>
      <c r="AT58" s="648"/>
      <c r="AU58" s="648"/>
      <c r="AV58" s="648"/>
      <c r="AW58" s="649"/>
      <c r="AX58" s="365">
        <v>1</v>
      </c>
      <c r="AY58" s="133"/>
      <c r="AZ58" s="133"/>
      <c r="BA58" s="134"/>
      <c r="BB58" s="135">
        <v>1</v>
      </c>
      <c r="BC58" s="136"/>
      <c r="BD58" s="475"/>
      <c r="BE58" s="476"/>
    </row>
    <row r="59" spans="2:57" s="9" customFormat="1" ht="39.75" customHeight="1">
      <c r="B59" s="681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650" t="s">
        <v>169</v>
      </c>
      <c r="U59" s="650"/>
      <c r="V59" s="650"/>
      <c r="W59" s="322"/>
      <c r="X59" s="322"/>
      <c r="Y59" s="387"/>
      <c r="Z59" s="387"/>
      <c r="AA59" s="387"/>
      <c r="AB59" s="686"/>
      <c r="AC59" s="687"/>
      <c r="AD59" s="688"/>
      <c r="AE59" s="644" t="s">
        <v>24</v>
      </c>
      <c r="AF59" s="645"/>
      <c r="AG59" s="645"/>
      <c r="AH59" s="645"/>
      <c r="AI59" s="645"/>
      <c r="AJ59" s="645"/>
      <c r="AK59" s="645"/>
      <c r="AL59" s="645"/>
      <c r="AM59" s="645"/>
      <c r="AN59" s="645"/>
      <c r="AO59" s="646"/>
      <c r="AP59" s="647">
        <v>6</v>
      </c>
      <c r="AQ59" s="648"/>
      <c r="AR59" s="648"/>
      <c r="AS59" s="648"/>
      <c r="AT59" s="648"/>
      <c r="AU59" s="648"/>
      <c r="AV59" s="648"/>
      <c r="AW59" s="649"/>
      <c r="AX59" s="365">
        <v>3</v>
      </c>
      <c r="AY59" s="133"/>
      <c r="AZ59" s="133"/>
      <c r="BA59" s="134"/>
      <c r="BB59" s="135">
        <v>3</v>
      </c>
      <c r="BC59" s="136"/>
      <c r="BD59" s="475"/>
      <c r="BE59" s="476"/>
    </row>
    <row r="60" spans="2:57" s="9" customFormat="1" ht="39.75" customHeight="1" thickBot="1">
      <c r="B60" s="681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650" t="s">
        <v>170</v>
      </c>
      <c r="U60" s="650"/>
      <c r="V60" s="650"/>
      <c r="W60" s="322"/>
      <c r="X60" s="322"/>
      <c r="Y60" s="387"/>
      <c r="Z60" s="387"/>
      <c r="AA60" s="387"/>
      <c r="AB60" s="689"/>
      <c r="AC60" s="690"/>
      <c r="AD60" s="691"/>
      <c r="AE60" s="651" t="s">
        <v>37</v>
      </c>
      <c r="AF60" s="652"/>
      <c r="AG60" s="652"/>
      <c r="AH60" s="652"/>
      <c r="AI60" s="652"/>
      <c r="AJ60" s="652"/>
      <c r="AK60" s="652"/>
      <c r="AL60" s="652"/>
      <c r="AM60" s="652"/>
      <c r="AN60" s="652"/>
      <c r="AO60" s="653"/>
      <c r="AP60" s="654"/>
      <c r="AQ60" s="655"/>
      <c r="AR60" s="655"/>
      <c r="AS60" s="655"/>
      <c r="AT60" s="655"/>
      <c r="AU60" s="655"/>
      <c r="AV60" s="655"/>
      <c r="AW60" s="656"/>
      <c r="AX60" s="368"/>
      <c r="AY60" s="137"/>
      <c r="AZ60" s="137"/>
      <c r="BA60" s="138"/>
      <c r="BB60" s="93"/>
      <c r="BC60" s="139"/>
      <c r="BD60" s="477"/>
      <c r="BE60" s="478"/>
    </row>
    <row r="61" spans="23:41" s="9" customFormat="1" ht="33.75" customHeight="1">
      <c r="W61" s="221"/>
      <c r="X61" s="221"/>
      <c r="Y61" s="221"/>
      <c r="Z61" s="221"/>
      <c r="AA61" s="221"/>
      <c r="AB61" s="221"/>
      <c r="AC61" s="221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2:53" s="9" customFormat="1" ht="33.7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Y62" s="221"/>
      <c r="Z62" s="221"/>
      <c r="AA62" s="221"/>
      <c r="AB62" s="8"/>
      <c r="AC62" s="8"/>
      <c r="AD62" s="8"/>
      <c r="AE62" s="8"/>
      <c r="AF62" s="8"/>
      <c r="AG62" s="295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</row>
    <row r="63" spans="2:56" s="9" customFormat="1" ht="33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V63" s="244"/>
      <c r="W63" s="244"/>
      <c r="X63" s="244"/>
      <c r="Y63" s="10"/>
      <c r="Z63" s="10"/>
      <c r="AA63" s="10"/>
      <c r="AB63" s="10"/>
      <c r="AC63" s="10"/>
      <c r="AD63" s="10"/>
      <c r="AE63" s="10"/>
      <c r="AF63" s="657" t="s">
        <v>191</v>
      </c>
      <c r="AG63" s="657"/>
      <c r="AH63" s="657"/>
      <c r="AI63" s="657"/>
      <c r="AJ63" s="657"/>
      <c r="AK63" s="657"/>
      <c r="AL63" s="657"/>
      <c r="AM63" s="657"/>
      <c r="AN63" s="657"/>
      <c r="AO63" s="657"/>
      <c r="AP63" s="657"/>
      <c r="AQ63" s="657"/>
      <c r="AR63" s="657"/>
      <c r="AS63" s="657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15"/>
    </row>
    <row r="64" spans="21:56" s="9" customFormat="1" ht="24.75" customHeight="1">
      <c r="U64" s="44"/>
      <c r="V64" s="14"/>
      <c r="W64" s="14"/>
      <c r="X64" s="14"/>
      <c r="Y64" s="10"/>
      <c r="Z64" s="10"/>
      <c r="AA64" s="245"/>
      <c r="AB64" s="10"/>
      <c r="AC64" s="10"/>
      <c r="AD64" s="10"/>
      <c r="AE64" s="14"/>
      <c r="AF64" s="10"/>
      <c r="AG64" s="10"/>
      <c r="AH64" s="10"/>
      <c r="AI64" s="10"/>
      <c r="AJ64" s="10"/>
      <c r="AK64" s="14"/>
      <c r="AL64" s="14"/>
      <c r="AM64" s="14"/>
      <c r="AN64" s="10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21:56" s="9" customFormat="1" ht="24.75" customHeight="1">
      <c r="U65" s="44"/>
      <c r="V65" s="239"/>
      <c r="W65" s="239"/>
      <c r="X65" s="239"/>
      <c r="Y65" s="239"/>
      <c r="Z65" s="246"/>
      <c r="AA65" s="247"/>
      <c r="AB65" s="248"/>
      <c r="AC65" s="249"/>
      <c r="AD65" s="249"/>
      <c r="AE65" s="249"/>
      <c r="AF65" s="249"/>
      <c r="AG65" s="249"/>
      <c r="AH65" s="10"/>
      <c r="AI65" s="10"/>
      <c r="AJ65" s="10"/>
      <c r="AK65" s="14"/>
      <c r="AL65" s="14"/>
      <c r="AM65" s="14"/>
      <c r="AN65" s="10"/>
      <c r="AO65" s="21"/>
      <c r="AP65" s="22"/>
      <c r="AQ65" s="21"/>
      <c r="AR65" s="22"/>
      <c r="AS65" s="23"/>
      <c r="AT65" s="24"/>
      <c r="AU65" s="16"/>
      <c r="AV65" s="16"/>
      <c r="AW65" s="16"/>
      <c r="AX65" s="16"/>
      <c r="AY65" s="16"/>
      <c r="AZ65" s="16"/>
      <c r="BA65" s="16"/>
      <c r="BB65" s="16"/>
      <c r="BC65" s="16"/>
      <c r="BD65" s="16"/>
    </row>
    <row r="66" spans="1:256" s="9" customFormat="1" ht="36.75" customHeight="1">
      <c r="A66" s="486"/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532" t="s">
        <v>134</v>
      </c>
      <c r="V66" s="533"/>
      <c r="W66" s="534"/>
      <c r="X66" s="535"/>
      <c r="Y66" s="535"/>
      <c r="Z66" s="536" t="s">
        <v>192</v>
      </c>
      <c r="AA66" s="537"/>
      <c r="AB66" s="536"/>
      <c r="AC66" s="538"/>
      <c r="AD66" s="539"/>
      <c r="AE66" s="539"/>
      <c r="AF66" s="534"/>
      <c r="AG66" s="540"/>
      <c r="AH66" s="540"/>
      <c r="AI66" s="539"/>
      <c r="AJ66" s="538"/>
      <c r="AK66" s="539"/>
      <c r="AL66" s="642" t="s">
        <v>193</v>
      </c>
      <c r="AM66" s="642"/>
      <c r="AN66" s="642"/>
      <c r="AO66" s="642"/>
      <c r="AP66" s="642"/>
      <c r="AQ66" s="642"/>
      <c r="AR66" s="642"/>
      <c r="AS66" s="642"/>
      <c r="AT66" s="642"/>
      <c r="AU66" s="642"/>
      <c r="AV66" s="536"/>
      <c r="AW66" s="541" t="s">
        <v>194</v>
      </c>
      <c r="AX66" s="536"/>
      <c r="AY66" s="542"/>
      <c r="AZ66" s="542"/>
      <c r="BA66" s="537" t="s">
        <v>195</v>
      </c>
      <c r="BB66" s="542"/>
      <c r="BC66" s="536"/>
      <c r="BD66" s="486"/>
      <c r="BE66" s="486"/>
      <c r="BF66" s="486"/>
      <c r="BG66" s="486"/>
      <c r="BH66" s="486"/>
      <c r="BI66" s="486"/>
      <c r="BJ66" s="486"/>
      <c r="BK66" s="486"/>
      <c r="BL66" s="486"/>
      <c r="BM66" s="486"/>
      <c r="BN66" s="486"/>
      <c r="BO66" s="486"/>
      <c r="BP66" s="486"/>
      <c r="BQ66" s="486"/>
      <c r="BR66" s="486"/>
      <c r="BS66" s="486"/>
      <c r="BT66" s="486"/>
      <c r="BU66" s="486"/>
      <c r="BV66" s="486"/>
      <c r="BW66" s="486"/>
      <c r="BX66" s="486"/>
      <c r="BY66" s="486"/>
      <c r="BZ66" s="486"/>
      <c r="CA66" s="486"/>
      <c r="CB66" s="486"/>
      <c r="CC66" s="486"/>
      <c r="CD66" s="486"/>
      <c r="CE66" s="486"/>
      <c r="CF66" s="486"/>
      <c r="CG66" s="486"/>
      <c r="CH66" s="486"/>
      <c r="CI66" s="486"/>
      <c r="CJ66" s="486"/>
      <c r="CK66" s="486"/>
      <c r="CL66" s="486"/>
      <c r="CM66" s="486"/>
      <c r="CN66" s="486"/>
      <c r="CO66" s="486"/>
      <c r="CP66" s="486"/>
      <c r="CQ66" s="486"/>
      <c r="CR66" s="486"/>
      <c r="CS66" s="486"/>
      <c r="CT66" s="486"/>
      <c r="CU66" s="486"/>
      <c r="CV66" s="486"/>
      <c r="CW66" s="486"/>
      <c r="CX66" s="486"/>
      <c r="CY66" s="486"/>
      <c r="CZ66" s="486"/>
      <c r="DA66" s="486"/>
      <c r="DB66" s="486"/>
      <c r="DC66" s="486"/>
      <c r="DD66" s="486"/>
      <c r="DE66" s="486"/>
      <c r="DF66" s="486"/>
      <c r="DG66" s="486"/>
      <c r="DH66" s="486"/>
      <c r="DI66" s="486"/>
      <c r="DJ66" s="486"/>
      <c r="DK66" s="486"/>
      <c r="DL66" s="486"/>
      <c r="DM66" s="486"/>
      <c r="DN66" s="486"/>
      <c r="DO66" s="486"/>
      <c r="DP66" s="486"/>
      <c r="DQ66" s="486"/>
      <c r="DR66" s="486"/>
      <c r="DS66" s="486"/>
      <c r="DT66" s="486"/>
      <c r="DU66" s="486"/>
      <c r="DV66" s="486"/>
      <c r="DW66" s="486"/>
      <c r="DX66" s="486"/>
      <c r="DY66" s="486"/>
      <c r="DZ66" s="486"/>
      <c r="EA66" s="486"/>
      <c r="EB66" s="486"/>
      <c r="EC66" s="486"/>
      <c r="ED66" s="486"/>
      <c r="EE66" s="486"/>
      <c r="EF66" s="486"/>
      <c r="EG66" s="486"/>
      <c r="EH66" s="486"/>
      <c r="EI66" s="486"/>
      <c r="EJ66" s="486"/>
      <c r="EK66" s="486"/>
      <c r="EL66" s="486"/>
      <c r="EM66" s="486"/>
      <c r="EN66" s="486"/>
      <c r="EO66" s="486"/>
      <c r="EP66" s="486"/>
      <c r="EQ66" s="486"/>
      <c r="ER66" s="486"/>
      <c r="ES66" s="486"/>
      <c r="ET66" s="486"/>
      <c r="EU66" s="486"/>
      <c r="EV66" s="486"/>
      <c r="EW66" s="486"/>
      <c r="EX66" s="486"/>
      <c r="EY66" s="486"/>
      <c r="EZ66" s="486"/>
      <c r="FA66" s="486"/>
      <c r="FB66" s="486"/>
      <c r="FC66" s="486"/>
      <c r="FD66" s="486"/>
      <c r="FE66" s="486"/>
      <c r="FF66" s="486"/>
      <c r="FG66" s="486"/>
      <c r="FH66" s="486"/>
      <c r="FI66" s="486"/>
      <c r="FJ66" s="486"/>
      <c r="FK66" s="486"/>
      <c r="FL66" s="486"/>
      <c r="FM66" s="486"/>
      <c r="FN66" s="486"/>
      <c r="FO66" s="486"/>
      <c r="FP66" s="486"/>
      <c r="FQ66" s="486"/>
      <c r="FR66" s="486"/>
      <c r="FS66" s="486"/>
      <c r="FT66" s="486"/>
      <c r="FU66" s="486"/>
      <c r="FV66" s="486"/>
      <c r="FW66" s="486"/>
      <c r="FX66" s="486"/>
      <c r="FY66" s="486"/>
      <c r="FZ66" s="486"/>
      <c r="GA66" s="486"/>
      <c r="GB66" s="486"/>
      <c r="GC66" s="486"/>
      <c r="GD66" s="486"/>
      <c r="GE66" s="486"/>
      <c r="GF66" s="486"/>
      <c r="GG66" s="486"/>
      <c r="GH66" s="486"/>
      <c r="GI66" s="486"/>
      <c r="GJ66" s="486"/>
      <c r="GK66" s="486"/>
      <c r="GL66" s="486"/>
      <c r="GM66" s="486"/>
      <c r="GN66" s="486"/>
      <c r="GO66" s="486"/>
      <c r="GP66" s="486"/>
      <c r="GQ66" s="486"/>
      <c r="GR66" s="486"/>
      <c r="GS66" s="486"/>
      <c r="GT66" s="486"/>
      <c r="GU66" s="486"/>
      <c r="GV66" s="486"/>
      <c r="GW66" s="486"/>
      <c r="GX66" s="486"/>
      <c r="GY66" s="486"/>
      <c r="GZ66" s="486"/>
      <c r="HA66" s="486"/>
      <c r="HB66" s="486"/>
      <c r="HC66" s="486"/>
      <c r="HD66" s="486"/>
      <c r="HE66" s="486"/>
      <c r="HF66" s="486"/>
      <c r="HG66" s="486"/>
      <c r="HH66" s="486"/>
      <c r="HI66" s="486"/>
      <c r="HJ66" s="486"/>
      <c r="HK66" s="486"/>
      <c r="HL66" s="486"/>
      <c r="HM66" s="486"/>
      <c r="HN66" s="486"/>
      <c r="HO66" s="486"/>
      <c r="HP66" s="486"/>
      <c r="HQ66" s="486"/>
      <c r="HR66" s="486"/>
      <c r="HS66" s="486"/>
      <c r="HT66" s="486"/>
      <c r="HU66" s="486"/>
      <c r="HV66" s="486"/>
      <c r="HW66" s="486"/>
      <c r="HX66" s="486"/>
      <c r="HY66" s="486"/>
      <c r="HZ66" s="486"/>
      <c r="IA66" s="486"/>
      <c r="IB66" s="486"/>
      <c r="IC66" s="486"/>
      <c r="ID66" s="486"/>
      <c r="IE66" s="486"/>
      <c r="IF66" s="486"/>
      <c r="IG66" s="486"/>
      <c r="IH66" s="486"/>
      <c r="II66" s="486"/>
      <c r="IJ66" s="486"/>
      <c r="IK66" s="486"/>
      <c r="IL66" s="486"/>
      <c r="IM66" s="486"/>
      <c r="IN66" s="486"/>
      <c r="IO66" s="486"/>
      <c r="IP66" s="486"/>
      <c r="IQ66" s="486"/>
      <c r="IR66" s="486"/>
      <c r="IS66" s="486"/>
      <c r="IT66" s="486"/>
      <c r="IU66" s="486"/>
      <c r="IV66" s="486"/>
    </row>
    <row r="67" spans="1:256" s="16" customFormat="1" ht="38.25" customHeight="1">
      <c r="A67" s="487"/>
      <c r="B67" s="543"/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4"/>
      <c r="V67" s="545"/>
      <c r="W67" s="546"/>
      <c r="X67" s="547" t="s">
        <v>55</v>
      </c>
      <c r="Y67" s="548"/>
      <c r="Z67" s="549"/>
      <c r="AA67" s="550" t="s">
        <v>56</v>
      </c>
      <c r="AB67" s="551"/>
      <c r="AC67" s="550"/>
      <c r="AD67" s="551"/>
      <c r="AE67" s="552"/>
      <c r="AF67" s="546"/>
      <c r="AG67" s="547"/>
      <c r="AH67" s="548"/>
      <c r="AI67" s="549"/>
      <c r="AJ67" s="550"/>
      <c r="AK67" s="551"/>
      <c r="AL67" s="642"/>
      <c r="AM67" s="642"/>
      <c r="AN67" s="642"/>
      <c r="AO67" s="642"/>
      <c r="AP67" s="642"/>
      <c r="AQ67" s="642"/>
      <c r="AR67" s="642"/>
      <c r="AS67" s="642"/>
      <c r="AT67" s="642"/>
      <c r="AU67" s="642"/>
      <c r="AV67" s="553"/>
      <c r="AW67" s="548"/>
      <c r="AX67" s="550" t="s">
        <v>56</v>
      </c>
      <c r="AY67" s="551"/>
      <c r="AZ67" s="551"/>
      <c r="BA67" s="552"/>
      <c r="BB67" s="554"/>
      <c r="BC67" s="554"/>
      <c r="BD67" s="487"/>
      <c r="BE67" s="487"/>
      <c r="BF67" s="487"/>
      <c r="BG67" s="487"/>
      <c r="BH67" s="487"/>
      <c r="BI67" s="487"/>
      <c r="BJ67" s="487"/>
      <c r="BK67" s="487"/>
      <c r="BL67" s="487"/>
      <c r="BM67" s="487"/>
      <c r="BN67" s="487"/>
      <c r="BO67" s="487"/>
      <c r="BP67" s="487"/>
      <c r="BQ67" s="487"/>
      <c r="BR67" s="487"/>
      <c r="BS67" s="487"/>
      <c r="BT67" s="487"/>
      <c r="BU67" s="487"/>
      <c r="BV67" s="487"/>
      <c r="BW67" s="487"/>
      <c r="BX67" s="487"/>
      <c r="BY67" s="487"/>
      <c r="BZ67" s="487"/>
      <c r="CA67" s="487"/>
      <c r="CB67" s="487"/>
      <c r="CC67" s="487"/>
      <c r="CD67" s="487"/>
      <c r="CE67" s="487"/>
      <c r="CF67" s="487"/>
      <c r="CG67" s="487"/>
      <c r="CH67" s="487"/>
      <c r="CI67" s="487"/>
      <c r="CJ67" s="487"/>
      <c r="CK67" s="487"/>
      <c r="CL67" s="487"/>
      <c r="CM67" s="487"/>
      <c r="CN67" s="487"/>
      <c r="CO67" s="487"/>
      <c r="CP67" s="487"/>
      <c r="CQ67" s="487"/>
      <c r="CR67" s="487"/>
      <c r="CS67" s="487"/>
      <c r="CT67" s="487"/>
      <c r="CU67" s="487"/>
      <c r="CV67" s="487"/>
      <c r="CW67" s="487"/>
      <c r="CX67" s="487"/>
      <c r="CY67" s="487"/>
      <c r="CZ67" s="487"/>
      <c r="DA67" s="487"/>
      <c r="DB67" s="487"/>
      <c r="DC67" s="487"/>
      <c r="DD67" s="487"/>
      <c r="DE67" s="487"/>
      <c r="DF67" s="487"/>
      <c r="DG67" s="487"/>
      <c r="DH67" s="487"/>
      <c r="DI67" s="487"/>
      <c r="DJ67" s="487"/>
      <c r="DK67" s="487"/>
      <c r="DL67" s="487"/>
      <c r="DM67" s="487"/>
      <c r="DN67" s="487"/>
      <c r="DO67" s="487"/>
      <c r="DP67" s="487"/>
      <c r="DQ67" s="487"/>
      <c r="DR67" s="487"/>
      <c r="DS67" s="487"/>
      <c r="DT67" s="487"/>
      <c r="DU67" s="487"/>
      <c r="DV67" s="487"/>
      <c r="DW67" s="487"/>
      <c r="DX67" s="487"/>
      <c r="DY67" s="487"/>
      <c r="DZ67" s="487"/>
      <c r="EA67" s="487"/>
      <c r="EB67" s="487"/>
      <c r="EC67" s="487"/>
      <c r="ED67" s="487"/>
      <c r="EE67" s="487"/>
      <c r="EF67" s="487"/>
      <c r="EG67" s="487"/>
      <c r="EH67" s="487"/>
      <c r="EI67" s="487"/>
      <c r="EJ67" s="487"/>
      <c r="EK67" s="487"/>
      <c r="EL67" s="487"/>
      <c r="EM67" s="487"/>
      <c r="EN67" s="487"/>
      <c r="EO67" s="487"/>
      <c r="EP67" s="487"/>
      <c r="EQ67" s="487"/>
      <c r="ER67" s="487"/>
      <c r="ES67" s="487"/>
      <c r="ET67" s="487"/>
      <c r="EU67" s="487"/>
      <c r="EV67" s="487"/>
      <c r="EW67" s="487"/>
      <c r="EX67" s="487"/>
      <c r="EY67" s="487"/>
      <c r="EZ67" s="487"/>
      <c r="FA67" s="487"/>
      <c r="FB67" s="487"/>
      <c r="FC67" s="487"/>
      <c r="FD67" s="487"/>
      <c r="FE67" s="487"/>
      <c r="FF67" s="487"/>
      <c r="FG67" s="487"/>
      <c r="FH67" s="487"/>
      <c r="FI67" s="487"/>
      <c r="FJ67" s="487"/>
      <c r="FK67" s="487"/>
      <c r="FL67" s="487"/>
      <c r="FM67" s="487"/>
      <c r="FN67" s="487"/>
      <c r="FO67" s="487"/>
      <c r="FP67" s="487"/>
      <c r="FQ67" s="487"/>
      <c r="FR67" s="487"/>
      <c r="FS67" s="487"/>
      <c r="FT67" s="487"/>
      <c r="FU67" s="487"/>
      <c r="FV67" s="487"/>
      <c r="FW67" s="487"/>
      <c r="FX67" s="487"/>
      <c r="FY67" s="487"/>
      <c r="FZ67" s="487"/>
      <c r="GA67" s="487"/>
      <c r="GB67" s="487"/>
      <c r="GC67" s="487"/>
      <c r="GD67" s="487"/>
      <c r="GE67" s="487"/>
      <c r="GF67" s="487"/>
      <c r="GG67" s="487"/>
      <c r="GH67" s="487"/>
      <c r="GI67" s="487"/>
      <c r="GJ67" s="487"/>
      <c r="GK67" s="487"/>
      <c r="GL67" s="487"/>
      <c r="GM67" s="487"/>
      <c r="GN67" s="487"/>
      <c r="GO67" s="487"/>
      <c r="GP67" s="487"/>
      <c r="GQ67" s="487"/>
      <c r="GR67" s="487"/>
      <c r="GS67" s="487"/>
      <c r="GT67" s="487"/>
      <c r="GU67" s="487"/>
      <c r="GV67" s="487"/>
      <c r="GW67" s="487"/>
      <c r="GX67" s="487"/>
      <c r="GY67" s="487"/>
      <c r="GZ67" s="487"/>
      <c r="HA67" s="487"/>
      <c r="HB67" s="487"/>
      <c r="HC67" s="487"/>
      <c r="HD67" s="487"/>
      <c r="HE67" s="487"/>
      <c r="HF67" s="487"/>
      <c r="HG67" s="487"/>
      <c r="HH67" s="487"/>
      <c r="HI67" s="487"/>
      <c r="HJ67" s="487"/>
      <c r="HK67" s="487"/>
      <c r="HL67" s="487"/>
      <c r="HM67" s="487"/>
      <c r="HN67" s="487"/>
      <c r="HO67" s="487"/>
      <c r="HP67" s="487"/>
      <c r="HQ67" s="487"/>
      <c r="HR67" s="487"/>
      <c r="HS67" s="487"/>
      <c r="HT67" s="487"/>
      <c r="HU67" s="487"/>
      <c r="HV67" s="487"/>
      <c r="HW67" s="487"/>
      <c r="HX67" s="487"/>
      <c r="HY67" s="487"/>
      <c r="HZ67" s="487"/>
      <c r="IA67" s="487"/>
      <c r="IB67" s="487"/>
      <c r="IC67" s="487"/>
      <c r="ID67" s="487"/>
      <c r="IE67" s="487"/>
      <c r="IF67" s="487"/>
      <c r="IG67" s="487"/>
      <c r="IH67" s="487"/>
      <c r="II67" s="487"/>
      <c r="IJ67" s="487"/>
      <c r="IK67" s="487"/>
      <c r="IL67" s="487"/>
      <c r="IM67" s="487"/>
      <c r="IN67" s="487"/>
      <c r="IO67" s="487"/>
      <c r="IP67" s="487"/>
      <c r="IQ67" s="487"/>
      <c r="IR67" s="487"/>
      <c r="IS67" s="487"/>
      <c r="IT67" s="487"/>
      <c r="IU67" s="487"/>
      <c r="IV67" s="487"/>
    </row>
    <row r="68" spans="2:52" s="9" customFormat="1" ht="24.75" customHeight="1">
      <c r="B68" s="297"/>
      <c r="U68" s="41"/>
      <c r="V68" s="26"/>
      <c r="W68" s="42"/>
      <c r="X68" s="43"/>
      <c r="Y68" s="43"/>
      <c r="Z68" s="43"/>
      <c r="AA68" s="32"/>
      <c r="AB68" s="32"/>
      <c r="AC68" s="32"/>
      <c r="AD68" s="32"/>
      <c r="AE68" s="25"/>
      <c r="AF68" s="34"/>
      <c r="AH68" s="10"/>
      <c r="AI68" s="10"/>
      <c r="AJ68" s="10"/>
      <c r="AK68" s="10"/>
      <c r="AL68" s="10"/>
      <c r="AM68" s="10"/>
      <c r="AN68" s="10"/>
      <c r="AO68" s="26"/>
      <c r="AP68" s="26"/>
      <c r="AQ68" s="26"/>
      <c r="AS68" s="26"/>
      <c r="AT68" s="26"/>
      <c r="AU68" s="27"/>
      <c r="AV68" s="27"/>
      <c r="AW68" s="28"/>
      <c r="AX68" s="27"/>
      <c r="AY68" s="27"/>
      <c r="AZ68" s="29"/>
    </row>
    <row r="69" spans="21:52" s="9" customFormat="1" ht="24.75" customHeight="1">
      <c r="U69" s="44"/>
      <c r="V69" s="45"/>
      <c r="W69" s="31"/>
      <c r="X69" s="46"/>
      <c r="Y69" s="32"/>
      <c r="Z69" s="32"/>
      <c r="AA69" s="33"/>
      <c r="AB69" s="47"/>
      <c r="AC69" s="34"/>
      <c r="AD69" s="33"/>
      <c r="AE69" s="29"/>
      <c r="AF69" s="33"/>
      <c r="AH69" s="10"/>
      <c r="AI69" s="10"/>
      <c r="AJ69" s="10"/>
      <c r="AK69" s="14"/>
      <c r="AL69" s="14"/>
      <c r="AM69" s="14"/>
      <c r="AN69" s="10"/>
      <c r="AO69" s="30"/>
      <c r="AP69" s="31"/>
      <c r="AQ69" s="31"/>
      <c r="AR69" s="26"/>
      <c r="AS69" s="26"/>
      <c r="AT69" s="32"/>
      <c r="AU69" s="33"/>
      <c r="AV69" s="34"/>
      <c r="AW69" s="34"/>
      <c r="AX69" s="29"/>
      <c r="AY69" s="34"/>
      <c r="AZ69" s="33"/>
    </row>
    <row r="70" spans="2:52" s="300" customFormat="1" ht="39.75" customHeight="1">
      <c r="B70" s="643"/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M70" s="643"/>
      <c r="N70" s="643"/>
      <c r="O70" s="643"/>
      <c r="P70" s="643"/>
      <c r="Q70" s="643"/>
      <c r="R70" s="643"/>
      <c r="S70" s="643"/>
      <c r="T70" s="643"/>
      <c r="U70" s="643"/>
      <c r="V70" s="643"/>
      <c r="W70" s="643"/>
      <c r="X70" s="643"/>
      <c r="Y70" s="643"/>
      <c r="Z70" s="643"/>
      <c r="AA70" s="298"/>
      <c r="AB70" s="299"/>
      <c r="AC70" s="299"/>
      <c r="AE70" s="299"/>
      <c r="AF70" s="299"/>
      <c r="AH70" s="301"/>
      <c r="AI70" s="301"/>
      <c r="AJ70" s="301"/>
      <c r="AK70" s="301"/>
      <c r="AL70" s="301"/>
      <c r="AM70" s="301"/>
      <c r="AN70" s="301"/>
      <c r="AO70" s="299"/>
      <c r="AP70" s="302"/>
      <c r="AQ70" s="299"/>
      <c r="AS70" s="303"/>
      <c r="AU70" s="298"/>
      <c r="AW70" s="299"/>
      <c r="AX70" s="299"/>
      <c r="AY70" s="299"/>
      <c r="AZ70" s="299"/>
    </row>
    <row r="71" spans="22:53" s="9" customFormat="1" ht="14.25" customHeight="1">
      <c r="V71" s="14"/>
      <c r="W71" s="14"/>
      <c r="X71" s="14"/>
      <c r="Y71" s="250"/>
      <c r="Z71" s="250"/>
      <c r="AA71" s="250"/>
      <c r="AB71" s="250"/>
      <c r="AC71" s="250"/>
      <c r="AD71" s="250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4"/>
      <c r="AT71" s="14"/>
      <c r="AU71" s="14"/>
      <c r="AV71" s="14"/>
      <c r="AW71" s="14"/>
      <c r="AX71" s="14"/>
      <c r="AY71" s="14"/>
      <c r="AZ71" s="14"/>
      <c r="BA71" s="14"/>
    </row>
    <row r="72" spans="21:53" s="9" customFormat="1" ht="18" customHeight="1">
      <c r="U72" s="251"/>
      <c r="V72" s="179"/>
      <c r="W72" s="252"/>
      <c r="X72" s="241"/>
      <c r="Y72" s="250"/>
      <c r="Z72" s="250"/>
      <c r="AA72" s="250"/>
      <c r="AB72" s="250"/>
      <c r="AC72" s="250"/>
      <c r="AD72" s="250"/>
      <c r="AE72" s="10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4"/>
      <c r="AT72" s="17"/>
      <c r="AU72" s="17"/>
      <c r="AV72" s="17"/>
      <c r="AW72" s="17"/>
      <c r="AX72" s="17"/>
      <c r="AY72" s="17"/>
      <c r="AZ72" s="14"/>
      <c r="BA72" s="14"/>
    </row>
    <row r="73" spans="21:51" s="9" customFormat="1" ht="14.25" customHeight="1">
      <c r="U73" s="44"/>
      <c r="Y73" s="12"/>
      <c r="Z73" s="12"/>
      <c r="AA73" s="245"/>
      <c r="AB73" s="12"/>
      <c r="AC73" s="12"/>
      <c r="AD73" s="12"/>
      <c r="AF73" s="245"/>
      <c r="AG73" s="245"/>
      <c r="AH73" s="12"/>
      <c r="AI73" s="12"/>
      <c r="AJ73" s="12"/>
      <c r="AN73" s="12"/>
      <c r="AO73" s="12"/>
      <c r="AS73" s="7"/>
      <c r="AT73" s="7"/>
      <c r="AU73" s="7"/>
      <c r="AV73" s="7"/>
      <c r="AW73" s="7"/>
      <c r="AX73" s="7"/>
      <c r="AY73" s="7"/>
    </row>
    <row r="74" spans="21:30" ht="12.75" customHeight="1">
      <c r="U74" s="7"/>
      <c r="V74" s="253"/>
      <c r="W74" s="7"/>
      <c r="X74" s="253"/>
      <c r="Y74" s="7"/>
      <c r="Z74" s="7"/>
      <c r="AA74" s="7"/>
      <c r="AB74" s="7"/>
      <c r="AC74" s="7"/>
      <c r="AD74" s="7"/>
    </row>
  </sheetData>
  <sheetProtection/>
  <mergeCells count="142">
    <mergeCell ref="B1:BA1"/>
    <mergeCell ref="B2:BA2"/>
    <mergeCell ref="B3:BA3"/>
    <mergeCell ref="B4:T4"/>
    <mergeCell ref="X4:AP4"/>
    <mergeCell ref="AZ4:BE4"/>
    <mergeCell ref="X5:AN5"/>
    <mergeCell ref="AZ5:BE5"/>
    <mergeCell ref="AZ6:BE6"/>
    <mergeCell ref="A7:V7"/>
    <mergeCell ref="W7:AB7"/>
    <mergeCell ref="AD7:AS7"/>
    <mergeCell ref="AZ7:BE7"/>
    <mergeCell ref="W8:AC8"/>
    <mergeCell ref="AD8:AS8"/>
    <mergeCell ref="AZ8:BE8"/>
    <mergeCell ref="B9:V9"/>
    <mergeCell ref="W9:AC9"/>
    <mergeCell ref="AD9:AS9"/>
    <mergeCell ref="AZ9:BE9"/>
    <mergeCell ref="W10:Z10"/>
    <mergeCell ref="AE10:AS10"/>
    <mergeCell ref="AZ10:BE10"/>
    <mergeCell ref="W11:Z11"/>
    <mergeCell ref="AE11:AS11"/>
    <mergeCell ref="AZ11:BE11"/>
    <mergeCell ref="W12:Z12"/>
    <mergeCell ref="AE12:AS12"/>
    <mergeCell ref="AZ12:BE12"/>
    <mergeCell ref="B14:B20"/>
    <mergeCell ref="T14:V20"/>
    <mergeCell ref="W14:AD20"/>
    <mergeCell ref="AE14:AF16"/>
    <mergeCell ref="AG14:AN16"/>
    <mergeCell ref="AO14:AO20"/>
    <mergeCell ref="AP14:AW16"/>
    <mergeCell ref="AX14:BE14"/>
    <mergeCell ref="AX15:BE15"/>
    <mergeCell ref="AX16:BE16"/>
    <mergeCell ref="AE17:AE20"/>
    <mergeCell ref="AF17:AF20"/>
    <mergeCell ref="AG17:AG20"/>
    <mergeCell ref="AH17:AN17"/>
    <mergeCell ref="AP17:AP20"/>
    <mergeCell ref="AQ17:AQ20"/>
    <mergeCell ref="AR17:AR20"/>
    <mergeCell ref="BB17:BE17"/>
    <mergeCell ref="AH18:AI19"/>
    <mergeCell ref="AJ18:AK19"/>
    <mergeCell ref="AL18:AM19"/>
    <mergeCell ref="AN18:AN20"/>
    <mergeCell ref="AX18:BA18"/>
    <mergeCell ref="BB18:BE18"/>
    <mergeCell ref="AS17:AS20"/>
    <mergeCell ref="AT17:AT20"/>
    <mergeCell ref="AU17:AU20"/>
    <mergeCell ref="BK18:BK20"/>
    <mergeCell ref="AX19:AX20"/>
    <mergeCell ref="AY19:BA19"/>
    <mergeCell ref="BB19:BB20"/>
    <mergeCell ref="BC19:BE19"/>
    <mergeCell ref="T21:V21"/>
    <mergeCell ref="W21:AD21"/>
    <mergeCell ref="AV17:AV20"/>
    <mergeCell ref="AW17:AW20"/>
    <mergeCell ref="AX17:BA17"/>
    <mergeCell ref="B22:BE22"/>
    <mergeCell ref="BI22:BI24"/>
    <mergeCell ref="B23:BE23"/>
    <mergeCell ref="T24:V24"/>
    <mergeCell ref="W24:AD24"/>
    <mergeCell ref="T25:V25"/>
    <mergeCell ref="W25:AD25"/>
    <mergeCell ref="T26:V26"/>
    <mergeCell ref="W26:AD26"/>
    <mergeCell ref="T27:V27"/>
    <mergeCell ref="W27:AD27"/>
    <mergeCell ref="T28:V28"/>
    <mergeCell ref="W28:AD28"/>
    <mergeCell ref="B29:AD29"/>
    <mergeCell ref="B30:BE30"/>
    <mergeCell ref="T31:V31"/>
    <mergeCell ref="W31:AD31"/>
    <mergeCell ref="T32:V32"/>
    <mergeCell ref="W32:AD32"/>
    <mergeCell ref="T33:V33"/>
    <mergeCell ref="W33:AD33"/>
    <mergeCell ref="B34:AD34"/>
    <mergeCell ref="B35:BE35"/>
    <mergeCell ref="T36:V36"/>
    <mergeCell ref="W36:AD36"/>
    <mergeCell ref="T37:V37"/>
    <mergeCell ref="W37:AD37"/>
    <mergeCell ref="T38:V38"/>
    <mergeCell ref="W38:AD38"/>
    <mergeCell ref="T39:V39"/>
    <mergeCell ref="W39:AD39"/>
    <mergeCell ref="B40:AD40"/>
    <mergeCell ref="B41:AD41"/>
    <mergeCell ref="B42:BE42"/>
    <mergeCell ref="B43:BE43"/>
    <mergeCell ref="T44:V44"/>
    <mergeCell ref="W44:AD44"/>
    <mergeCell ref="T45:V45"/>
    <mergeCell ref="W45:AD45"/>
    <mergeCell ref="T46:V46"/>
    <mergeCell ref="W46:AD46"/>
    <mergeCell ref="B47:AD47"/>
    <mergeCell ref="B48:BE48"/>
    <mergeCell ref="T49:V49"/>
    <mergeCell ref="W49:AD49"/>
    <mergeCell ref="T50:AD50"/>
    <mergeCell ref="B51:AD51"/>
    <mergeCell ref="B52:AD52"/>
    <mergeCell ref="B53:B60"/>
    <mergeCell ref="U53:V53"/>
    <mergeCell ref="AB53:AD60"/>
    <mergeCell ref="U56:V56"/>
    <mergeCell ref="T59:V59"/>
    <mergeCell ref="AE53:AO53"/>
    <mergeCell ref="AP53:AW53"/>
    <mergeCell ref="U54:V54"/>
    <mergeCell ref="AE54:AO54"/>
    <mergeCell ref="AP54:AW54"/>
    <mergeCell ref="U55:V55"/>
    <mergeCell ref="AE55:AO55"/>
    <mergeCell ref="AP55:AW55"/>
    <mergeCell ref="AE56:AO56"/>
    <mergeCell ref="AP56:AW56"/>
    <mergeCell ref="AE57:AO57"/>
    <mergeCell ref="AP57:AW57"/>
    <mergeCell ref="T58:V58"/>
    <mergeCell ref="AE58:AO58"/>
    <mergeCell ref="AP58:AW58"/>
    <mergeCell ref="AL66:AU67"/>
    <mergeCell ref="B70:Z70"/>
    <mergeCell ref="AE59:AO59"/>
    <mergeCell ref="AP59:AW59"/>
    <mergeCell ref="T60:V60"/>
    <mergeCell ref="AE60:AO60"/>
    <mergeCell ref="AP60:AW60"/>
    <mergeCell ref="AF63:BC63"/>
  </mergeCells>
  <printOptions/>
  <pageMargins left="0.3937007874015748" right="0.1968503937007874" top="0.3937007874015748" bottom="0" header="0" footer="0"/>
  <pageSetup fitToHeight="1" fitToWidth="1" horizontalDpi="600" verticalDpi="600" orientation="portrait" paperSize="9" scale="16" r:id="rId2"/>
  <rowBreaks count="1" manualBreakCount="1">
    <brk id="41" min="35" max="5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view="pageBreakPreview" zoomScale="30" zoomScaleNormal="30" zoomScaleSheetLayoutView="30" zoomScalePageLayoutView="0" workbookViewId="0" topLeftCell="T43">
      <selection activeCell="AB61" sqref="A1:IV16384"/>
    </sheetView>
  </sheetViews>
  <sheetFormatPr defaultColWidth="10.125" defaultRowHeight="12.75"/>
  <cols>
    <col min="1" max="1" width="25.625" style="7" customWidth="1"/>
    <col min="2" max="2" width="14.125" style="7" customWidth="1"/>
    <col min="3" max="18" width="6.25390625" style="7" hidden="1" customWidth="1"/>
    <col min="19" max="19" width="1.75390625" style="7" hidden="1" customWidth="1"/>
    <col min="20" max="20" width="42.125" style="7" customWidth="1"/>
    <col min="21" max="21" width="42.125" style="157" customWidth="1"/>
    <col min="22" max="22" width="54.375" style="158" customWidth="1"/>
    <col min="23" max="23" width="12.75390625" style="159" customWidth="1"/>
    <col min="24" max="24" width="25.75390625" style="160" customWidth="1"/>
    <col min="25" max="27" width="12.75390625" style="160" customWidth="1"/>
    <col min="28" max="28" width="16.75390625" style="160" customWidth="1"/>
    <col min="29" max="29" width="21.875" style="160" customWidth="1"/>
    <col min="30" max="30" width="12.75390625" style="4" hidden="1" customWidth="1"/>
    <col min="31" max="31" width="17.25390625" style="4" customWidth="1"/>
    <col min="32" max="32" width="20.25390625" style="4" customWidth="1"/>
    <col min="33" max="33" width="17.375" style="4" customWidth="1"/>
    <col min="34" max="34" width="14.75390625" style="4" customWidth="1"/>
    <col min="35" max="35" width="10.75390625" style="4" customWidth="1"/>
    <col min="36" max="36" width="15.00390625" style="4" customWidth="1"/>
    <col min="37" max="37" width="12.75390625" style="4" customWidth="1"/>
    <col min="38" max="38" width="18.75390625" style="4" customWidth="1"/>
    <col min="39" max="39" width="13.625" style="4" customWidth="1"/>
    <col min="40" max="40" width="15.75390625" style="4" customWidth="1"/>
    <col min="41" max="41" width="23.00390625" style="4" customWidth="1"/>
    <col min="42" max="42" width="10.75390625" style="7" customWidth="1"/>
    <col min="43" max="43" width="11.875" style="7" customWidth="1"/>
    <col min="44" max="49" width="10.75390625" style="7" customWidth="1"/>
    <col min="50" max="50" width="15.625" style="7" customWidth="1"/>
    <col min="51" max="51" width="11.875" style="7" customWidth="1"/>
    <col min="52" max="53" width="10.75390625" style="7" customWidth="1"/>
    <col min="54" max="54" width="19.25390625" style="7" customWidth="1"/>
    <col min="55" max="55" width="13.375" style="7" customWidth="1"/>
    <col min="56" max="56" width="10.75390625" style="7" customWidth="1"/>
    <col min="57" max="59" width="10.125" style="7" customWidth="1"/>
    <col min="60" max="60" width="1.12109375" style="7" customWidth="1"/>
    <col min="61" max="16384" width="10.125" style="7" customWidth="1"/>
  </cols>
  <sheetData>
    <row r="1" spans="1:57" ht="75" customHeight="1">
      <c r="A1" s="481"/>
      <c r="B1" s="855" t="s">
        <v>82</v>
      </c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609"/>
      <c r="BC1" s="609"/>
      <c r="BD1" s="609"/>
      <c r="BE1" s="609"/>
    </row>
    <row r="2" spans="1:57" ht="12.75" customHeight="1">
      <c r="A2" s="481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609"/>
      <c r="BC2" s="609"/>
      <c r="BD2" s="609"/>
      <c r="BE2" s="609"/>
    </row>
    <row r="3" spans="1:57" ht="68.25" customHeight="1">
      <c r="A3" s="481"/>
      <c r="B3" s="857" t="s">
        <v>197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7"/>
      <c r="AO3" s="857"/>
      <c r="AP3" s="857"/>
      <c r="AQ3" s="857"/>
      <c r="AR3" s="857"/>
      <c r="AS3" s="857"/>
      <c r="AT3" s="857"/>
      <c r="AU3" s="857"/>
      <c r="AV3" s="857"/>
      <c r="AW3" s="857"/>
      <c r="AX3" s="857"/>
      <c r="AY3" s="857"/>
      <c r="AZ3" s="857"/>
      <c r="BA3" s="857"/>
      <c r="BB3" s="609"/>
      <c r="BC3" s="609"/>
      <c r="BD3" s="609"/>
      <c r="BE3" s="609"/>
    </row>
    <row r="4" spans="1:57" ht="48.75" customHeight="1">
      <c r="A4" s="481"/>
      <c r="B4" s="858" t="s">
        <v>183</v>
      </c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610"/>
      <c r="V4" s="611"/>
      <c r="W4" s="611"/>
      <c r="X4" s="845" t="s">
        <v>184</v>
      </c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611"/>
      <c r="AR4" s="611"/>
      <c r="AS4" s="611"/>
      <c r="AT4" s="611"/>
      <c r="AU4" s="611"/>
      <c r="AV4" s="611"/>
      <c r="AW4" s="611"/>
      <c r="AX4" s="611"/>
      <c r="AY4" s="611"/>
      <c r="AZ4" s="856"/>
      <c r="BA4" s="859"/>
      <c r="BB4" s="859"/>
      <c r="BC4" s="859"/>
      <c r="BD4" s="859"/>
      <c r="BE4" s="859"/>
    </row>
    <row r="5" spans="1:57" ht="57.75" customHeight="1">
      <c r="A5" s="481"/>
      <c r="B5" s="482" t="s">
        <v>157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613"/>
      <c r="X5" s="845" t="s">
        <v>196</v>
      </c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614"/>
      <c r="AP5" s="614"/>
      <c r="AQ5" s="615"/>
      <c r="AR5" s="616"/>
      <c r="AS5" s="614"/>
      <c r="AT5" s="614"/>
      <c r="AU5" s="617"/>
      <c r="AV5" s="618"/>
      <c r="AW5" s="619"/>
      <c r="AX5" s="619"/>
      <c r="AY5" s="619"/>
      <c r="AZ5" s="846" t="s">
        <v>100</v>
      </c>
      <c r="BA5" s="847"/>
      <c r="BB5" s="847"/>
      <c r="BC5" s="847"/>
      <c r="BD5" s="847"/>
      <c r="BE5" s="847"/>
    </row>
    <row r="6" spans="1:57" ht="57.75" customHeight="1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3"/>
      <c r="U6" s="483"/>
      <c r="V6" s="483"/>
      <c r="W6" s="613"/>
      <c r="X6" s="612"/>
      <c r="Y6" s="612"/>
      <c r="Z6" s="612"/>
      <c r="AA6" s="612"/>
      <c r="AB6" s="612"/>
      <c r="AC6" s="612"/>
      <c r="AD6" s="612"/>
      <c r="AE6" s="612"/>
      <c r="AF6" s="612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1"/>
      <c r="AR6" s="622"/>
      <c r="AS6" s="620"/>
      <c r="AT6" s="620"/>
      <c r="AU6" s="623" t="s">
        <v>1</v>
      </c>
      <c r="AV6" s="624"/>
      <c r="AW6" s="485"/>
      <c r="AX6" s="485"/>
      <c r="AY6" s="485"/>
      <c r="AZ6" s="848" t="s">
        <v>101</v>
      </c>
      <c r="BA6" s="849"/>
      <c r="BB6" s="849"/>
      <c r="BC6" s="849"/>
      <c r="BD6" s="849"/>
      <c r="BE6" s="849"/>
    </row>
    <row r="7" spans="1:57" ht="43.5" customHeight="1">
      <c r="A7" s="850" t="s">
        <v>80</v>
      </c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1" t="s">
        <v>69</v>
      </c>
      <c r="X7" s="851"/>
      <c r="Y7" s="851"/>
      <c r="Z7" s="851"/>
      <c r="AA7" s="851"/>
      <c r="AB7" s="851"/>
      <c r="AC7" s="625" t="s">
        <v>2</v>
      </c>
      <c r="AD7" s="852" t="s">
        <v>97</v>
      </c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  <c r="AS7" s="852"/>
      <c r="AT7" s="626"/>
      <c r="AU7" s="484" t="s">
        <v>3</v>
      </c>
      <c r="AV7" s="485"/>
      <c r="AW7" s="485"/>
      <c r="AX7" s="485"/>
      <c r="AY7" s="485"/>
      <c r="AZ7" s="853" t="s">
        <v>161</v>
      </c>
      <c r="BA7" s="854"/>
      <c r="BB7" s="854"/>
      <c r="BC7" s="854"/>
      <c r="BD7" s="854"/>
      <c r="BE7" s="854"/>
    </row>
    <row r="8" spans="1:57" ht="72" customHeight="1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627"/>
      <c r="V8" s="628"/>
      <c r="W8" s="841" t="s">
        <v>186</v>
      </c>
      <c r="X8" s="841"/>
      <c r="Y8" s="841"/>
      <c r="Z8" s="841"/>
      <c r="AA8" s="841"/>
      <c r="AB8" s="841"/>
      <c r="AC8" s="841"/>
      <c r="AD8" s="842" t="s">
        <v>188</v>
      </c>
      <c r="AE8" s="842"/>
      <c r="AF8" s="842"/>
      <c r="AG8" s="842"/>
      <c r="AH8" s="842"/>
      <c r="AI8" s="842"/>
      <c r="AJ8" s="842"/>
      <c r="AK8" s="842"/>
      <c r="AL8" s="842"/>
      <c r="AM8" s="842"/>
      <c r="AN8" s="842"/>
      <c r="AO8" s="842"/>
      <c r="AP8" s="842"/>
      <c r="AQ8" s="842"/>
      <c r="AR8" s="842"/>
      <c r="AS8" s="842"/>
      <c r="AT8" s="626"/>
      <c r="AU8" s="484" t="s">
        <v>4</v>
      </c>
      <c r="AV8" s="485"/>
      <c r="AW8" s="485"/>
      <c r="AX8" s="485"/>
      <c r="AY8" s="485"/>
      <c r="AZ8" s="843" t="s">
        <v>63</v>
      </c>
      <c r="BA8" s="843"/>
      <c r="BB8" s="843"/>
      <c r="BC8" s="843"/>
      <c r="BD8" s="843"/>
      <c r="BE8" s="843"/>
    </row>
    <row r="9" spans="1:57" ht="48" customHeight="1">
      <c r="A9" s="481"/>
      <c r="B9" s="844" t="s">
        <v>187</v>
      </c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1" t="s">
        <v>68</v>
      </c>
      <c r="X9" s="841"/>
      <c r="Y9" s="841"/>
      <c r="Z9" s="841"/>
      <c r="AA9" s="841"/>
      <c r="AB9" s="841"/>
      <c r="AC9" s="841"/>
      <c r="AD9" s="837" t="s">
        <v>83</v>
      </c>
      <c r="AE9" s="837"/>
      <c r="AF9" s="837"/>
      <c r="AG9" s="837"/>
      <c r="AH9" s="837"/>
      <c r="AI9" s="837"/>
      <c r="AJ9" s="837"/>
      <c r="AK9" s="837"/>
      <c r="AL9" s="837"/>
      <c r="AM9" s="837"/>
      <c r="AN9" s="837"/>
      <c r="AO9" s="837"/>
      <c r="AP9" s="837"/>
      <c r="AQ9" s="837"/>
      <c r="AR9" s="837"/>
      <c r="AS9" s="837"/>
      <c r="AT9" s="626"/>
      <c r="AU9" s="484" t="s">
        <v>5</v>
      </c>
      <c r="AV9" s="629"/>
      <c r="AW9" s="629"/>
      <c r="AX9" s="629"/>
      <c r="AY9" s="629"/>
      <c r="AZ9" s="838" t="s">
        <v>83</v>
      </c>
      <c r="BA9" s="839"/>
      <c r="BB9" s="839"/>
      <c r="BC9" s="839"/>
      <c r="BD9" s="839"/>
      <c r="BE9" s="839"/>
    </row>
    <row r="10" spans="1:57" ht="48" customHeight="1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630"/>
      <c r="V10" s="630"/>
      <c r="W10" s="801" t="s">
        <v>6</v>
      </c>
      <c r="X10" s="801"/>
      <c r="Y10" s="801"/>
      <c r="Z10" s="801"/>
      <c r="AA10" s="632"/>
      <c r="AB10" s="632"/>
      <c r="AC10" s="625" t="s">
        <v>2</v>
      </c>
      <c r="AD10" s="633"/>
      <c r="AE10" s="837" t="s">
        <v>99</v>
      </c>
      <c r="AF10" s="837"/>
      <c r="AG10" s="837"/>
      <c r="AH10" s="837"/>
      <c r="AI10" s="837"/>
      <c r="AJ10" s="837"/>
      <c r="AK10" s="837"/>
      <c r="AL10" s="837"/>
      <c r="AM10" s="837"/>
      <c r="AN10" s="837"/>
      <c r="AO10" s="837"/>
      <c r="AP10" s="837"/>
      <c r="AQ10" s="837"/>
      <c r="AR10" s="837"/>
      <c r="AS10" s="837"/>
      <c r="AT10" s="634"/>
      <c r="AU10" s="635"/>
      <c r="AV10" s="636"/>
      <c r="AW10" s="636"/>
      <c r="AX10" s="636"/>
      <c r="AY10" s="636"/>
      <c r="AZ10" s="838" t="s">
        <v>189</v>
      </c>
      <c r="BA10" s="839"/>
      <c r="BB10" s="839"/>
      <c r="BC10" s="839"/>
      <c r="BD10" s="839"/>
      <c r="BE10" s="839"/>
    </row>
    <row r="11" spans="1:57" ht="48" customHeight="1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630"/>
      <c r="V11" s="630"/>
      <c r="W11" s="631"/>
      <c r="X11" s="631"/>
      <c r="Y11" s="631"/>
      <c r="Z11" s="631"/>
      <c r="AA11" s="632"/>
      <c r="AB11" s="632"/>
      <c r="AC11" s="625"/>
      <c r="AD11" s="640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34"/>
      <c r="AU11" s="635"/>
      <c r="AV11" s="636"/>
      <c r="AW11" s="636"/>
      <c r="AX11" s="636"/>
      <c r="AY11" s="636"/>
      <c r="AZ11" s="838" t="s">
        <v>190</v>
      </c>
      <c r="BA11" s="839"/>
      <c r="BB11" s="839"/>
      <c r="BC11" s="839"/>
      <c r="BD11" s="839"/>
      <c r="BE11" s="839"/>
    </row>
    <row r="12" spans="1:51" ht="55.5" customHeight="1" thickBot="1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630"/>
      <c r="V12" s="630"/>
      <c r="W12" s="801"/>
      <c r="X12" s="801"/>
      <c r="Y12" s="801"/>
      <c r="Z12" s="801"/>
      <c r="AA12" s="632"/>
      <c r="AB12" s="632"/>
      <c r="AC12" s="637"/>
      <c r="AD12" s="638"/>
      <c r="AE12" s="802"/>
      <c r="AF12" s="802"/>
      <c r="AG12" s="802"/>
      <c r="AH12" s="802"/>
      <c r="AI12" s="802"/>
      <c r="AJ12" s="802"/>
      <c r="AK12" s="802"/>
      <c r="AL12" s="802"/>
      <c r="AM12" s="802"/>
      <c r="AN12" s="802"/>
      <c r="AO12" s="802"/>
      <c r="AP12" s="802"/>
      <c r="AQ12" s="802"/>
      <c r="AR12" s="802"/>
      <c r="AS12" s="802"/>
      <c r="AT12" s="634"/>
      <c r="AU12" s="635"/>
      <c r="AV12" s="636"/>
      <c r="AW12" s="636"/>
      <c r="AX12" s="636"/>
      <c r="AY12" s="636"/>
    </row>
    <row r="13" spans="2:58" s="170" customFormat="1" ht="103.5" customHeight="1" thickBot="1" thickTop="1">
      <c r="B13" s="805" t="s">
        <v>7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808" t="s">
        <v>8</v>
      </c>
      <c r="U13" s="809"/>
      <c r="V13" s="810"/>
      <c r="W13" s="814" t="s">
        <v>9</v>
      </c>
      <c r="X13" s="815"/>
      <c r="Y13" s="815"/>
      <c r="Z13" s="815"/>
      <c r="AA13" s="815"/>
      <c r="AB13" s="815"/>
      <c r="AC13" s="815"/>
      <c r="AD13" s="816"/>
      <c r="AE13" s="820" t="s">
        <v>10</v>
      </c>
      <c r="AF13" s="821"/>
      <c r="AG13" s="826" t="s">
        <v>11</v>
      </c>
      <c r="AH13" s="827"/>
      <c r="AI13" s="827"/>
      <c r="AJ13" s="827"/>
      <c r="AK13" s="827"/>
      <c r="AL13" s="827"/>
      <c r="AM13" s="827"/>
      <c r="AN13" s="827"/>
      <c r="AO13" s="832" t="s">
        <v>12</v>
      </c>
      <c r="AP13" s="834" t="s">
        <v>13</v>
      </c>
      <c r="AQ13" s="834"/>
      <c r="AR13" s="834"/>
      <c r="AS13" s="834"/>
      <c r="AT13" s="834"/>
      <c r="AU13" s="834"/>
      <c r="AV13" s="834"/>
      <c r="AW13" s="834"/>
      <c r="AX13" s="782" t="s">
        <v>182</v>
      </c>
      <c r="AY13" s="783"/>
      <c r="AZ13" s="783"/>
      <c r="BA13" s="783"/>
      <c r="BB13" s="783"/>
      <c r="BC13" s="783"/>
      <c r="BD13" s="783"/>
      <c r="BE13" s="784"/>
      <c r="BF13" s="271"/>
    </row>
    <row r="14" spans="2:58" s="170" customFormat="1" ht="33" customHeight="1">
      <c r="B14" s="806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811"/>
      <c r="U14" s="812"/>
      <c r="V14" s="813"/>
      <c r="W14" s="817"/>
      <c r="X14" s="818"/>
      <c r="Y14" s="818"/>
      <c r="Z14" s="818"/>
      <c r="AA14" s="818"/>
      <c r="AB14" s="818"/>
      <c r="AC14" s="818"/>
      <c r="AD14" s="819"/>
      <c r="AE14" s="822"/>
      <c r="AF14" s="823"/>
      <c r="AG14" s="828"/>
      <c r="AH14" s="829"/>
      <c r="AI14" s="829"/>
      <c r="AJ14" s="829"/>
      <c r="AK14" s="829"/>
      <c r="AL14" s="829"/>
      <c r="AM14" s="829"/>
      <c r="AN14" s="829"/>
      <c r="AO14" s="833"/>
      <c r="AP14" s="835"/>
      <c r="AQ14" s="835"/>
      <c r="AR14" s="835"/>
      <c r="AS14" s="835"/>
      <c r="AT14" s="835"/>
      <c r="AU14" s="835"/>
      <c r="AV14" s="835"/>
      <c r="AW14" s="835"/>
      <c r="AX14" s="785" t="s">
        <v>102</v>
      </c>
      <c r="AY14" s="786"/>
      <c r="AZ14" s="786"/>
      <c r="BA14" s="786"/>
      <c r="BB14" s="786"/>
      <c r="BC14" s="786"/>
      <c r="BD14" s="786"/>
      <c r="BE14" s="787"/>
      <c r="BF14" s="272"/>
    </row>
    <row r="15" spans="2:58" s="170" customFormat="1" ht="45" customHeight="1">
      <c r="B15" s="806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811"/>
      <c r="U15" s="812"/>
      <c r="V15" s="813"/>
      <c r="W15" s="817"/>
      <c r="X15" s="818"/>
      <c r="Y15" s="818"/>
      <c r="Z15" s="818"/>
      <c r="AA15" s="818"/>
      <c r="AB15" s="818"/>
      <c r="AC15" s="818"/>
      <c r="AD15" s="819"/>
      <c r="AE15" s="824"/>
      <c r="AF15" s="825"/>
      <c r="AG15" s="830"/>
      <c r="AH15" s="831"/>
      <c r="AI15" s="831"/>
      <c r="AJ15" s="831"/>
      <c r="AK15" s="831"/>
      <c r="AL15" s="831"/>
      <c r="AM15" s="831"/>
      <c r="AN15" s="831"/>
      <c r="AO15" s="833"/>
      <c r="AP15" s="836"/>
      <c r="AQ15" s="836"/>
      <c r="AR15" s="836"/>
      <c r="AS15" s="836"/>
      <c r="AT15" s="836"/>
      <c r="AU15" s="836"/>
      <c r="AV15" s="836"/>
      <c r="AW15" s="836"/>
      <c r="AX15" s="935" t="s">
        <v>221</v>
      </c>
      <c r="AY15" s="936"/>
      <c r="AZ15" s="936"/>
      <c r="BA15" s="936"/>
      <c r="BB15" s="936"/>
      <c r="BC15" s="936"/>
      <c r="BD15" s="936"/>
      <c r="BE15" s="937"/>
      <c r="BF15" s="273"/>
    </row>
    <row r="16" spans="2:57" s="170" customFormat="1" ht="30" customHeight="1" thickBot="1">
      <c r="B16" s="80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811"/>
      <c r="U16" s="812"/>
      <c r="V16" s="813"/>
      <c r="W16" s="817"/>
      <c r="X16" s="818"/>
      <c r="Y16" s="818"/>
      <c r="Z16" s="818"/>
      <c r="AA16" s="818"/>
      <c r="AB16" s="818"/>
      <c r="AC16" s="818"/>
      <c r="AD16" s="819"/>
      <c r="AE16" s="791" t="s">
        <v>14</v>
      </c>
      <c r="AF16" s="793" t="s">
        <v>15</v>
      </c>
      <c r="AG16" s="791" t="s">
        <v>16</v>
      </c>
      <c r="AH16" s="796" t="s">
        <v>17</v>
      </c>
      <c r="AI16" s="797"/>
      <c r="AJ16" s="797"/>
      <c r="AK16" s="797"/>
      <c r="AL16" s="797"/>
      <c r="AM16" s="797"/>
      <c r="AN16" s="798"/>
      <c r="AO16" s="833"/>
      <c r="AP16" s="799" t="s">
        <v>18</v>
      </c>
      <c r="AQ16" s="761" t="s">
        <v>19</v>
      </c>
      <c r="AR16" s="761" t="s">
        <v>20</v>
      </c>
      <c r="AS16" s="780" t="s">
        <v>21</v>
      </c>
      <c r="AT16" s="780" t="s">
        <v>22</v>
      </c>
      <c r="AU16" s="761" t="s">
        <v>23</v>
      </c>
      <c r="AV16" s="761" t="s">
        <v>24</v>
      </c>
      <c r="AW16" s="763" t="s">
        <v>25</v>
      </c>
      <c r="AX16" s="765" t="s">
        <v>103</v>
      </c>
      <c r="AY16" s="766"/>
      <c r="AZ16" s="766"/>
      <c r="BA16" s="766"/>
      <c r="BB16" s="765" t="s">
        <v>104</v>
      </c>
      <c r="BC16" s="766"/>
      <c r="BD16" s="766"/>
      <c r="BE16" s="767"/>
    </row>
    <row r="17" spans="2:63" s="172" customFormat="1" ht="30" customHeight="1">
      <c r="B17" s="806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811"/>
      <c r="U17" s="812"/>
      <c r="V17" s="813"/>
      <c r="W17" s="817"/>
      <c r="X17" s="818"/>
      <c r="Y17" s="818"/>
      <c r="Z17" s="818"/>
      <c r="AA17" s="818"/>
      <c r="AB17" s="818"/>
      <c r="AC17" s="818"/>
      <c r="AD17" s="819"/>
      <c r="AE17" s="792"/>
      <c r="AF17" s="794"/>
      <c r="AG17" s="795"/>
      <c r="AH17" s="768" t="s">
        <v>85</v>
      </c>
      <c r="AI17" s="769"/>
      <c r="AJ17" s="768" t="s">
        <v>86</v>
      </c>
      <c r="AK17" s="772"/>
      <c r="AL17" s="769" t="s">
        <v>87</v>
      </c>
      <c r="AM17" s="772"/>
      <c r="AN17" s="774" t="s">
        <v>81</v>
      </c>
      <c r="AO17" s="833"/>
      <c r="AP17" s="800"/>
      <c r="AQ17" s="762"/>
      <c r="AR17" s="762"/>
      <c r="AS17" s="781"/>
      <c r="AT17" s="781"/>
      <c r="AU17" s="762"/>
      <c r="AV17" s="762"/>
      <c r="AW17" s="764"/>
      <c r="AX17" s="777" t="s">
        <v>62</v>
      </c>
      <c r="AY17" s="778"/>
      <c r="AZ17" s="778"/>
      <c r="BA17" s="778"/>
      <c r="BB17" s="777" t="s">
        <v>62</v>
      </c>
      <c r="BC17" s="778"/>
      <c r="BD17" s="778"/>
      <c r="BE17" s="779"/>
      <c r="BK17" s="747"/>
    </row>
    <row r="18" spans="2:63" s="172" customFormat="1" ht="30" customHeight="1">
      <c r="B18" s="806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811"/>
      <c r="U18" s="812"/>
      <c r="V18" s="813"/>
      <c r="W18" s="817"/>
      <c r="X18" s="818"/>
      <c r="Y18" s="818"/>
      <c r="Z18" s="818"/>
      <c r="AA18" s="818"/>
      <c r="AB18" s="818"/>
      <c r="AC18" s="818"/>
      <c r="AD18" s="819"/>
      <c r="AE18" s="792"/>
      <c r="AF18" s="794"/>
      <c r="AG18" s="795"/>
      <c r="AH18" s="770"/>
      <c r="AI18" s="771"/>
      <c r="AJ18" s="770"/>
      <c r="AK18" s="773"/>
      <c r="AL18" s="771"/>
      <c r="AM18" s="773"/>
      <c r="AN18" s="775"/>
      <c r="AO18" s="833"/>
      <c r="AP18" s="800"/>
      <c r="AQ18" s="762"/>
      <c r="AR18" s="762"/>
      <c r="AS18" s="781"/>
      <c r="AT18" s="781"/>
      <c r="AU18" s="762"/>
      <c r="AV18" s="762"/>
      <c r="AW18" s="764"/>
      <c r="AX18" s="750" t="s">
        <v>16</v>
      </c>
      <c r="AY18" s="752" t="s">
        <v>27</v>
      </c>
      <c r="AZ18" s="753"/>
      <c r="BA18" s="753"/>
      <c r="BB18" s="750" t="s">
        <v>16</v>
      </c>
      <c r="BC18" s="754" t="s">
        <v>27</v>
      </c>
      <c r="BD18" s="754"/>
      <c r="BE18" s="755"/>
      <c r="BK18" s="747"/>
    </row>
    <row r="19" spans="2:63" s="172" customFormat="1" ht="177.75" customHeight="1" thickBot="1">
      <c r="B19" s="807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811"/>
      <c r="U19" s="812"/>
      <c r="V19" s="813"/>
      <c r="W19" s="817"/>
      <c r="X19" s="818"/>
      <c r="Y19" s="818"/>
      <c r="Z19" s="818"/>
      <c r="AA19" s="818"/>
      <c r="AB19" s="818"/>
      <c r="AC19" s="818"/>
      <c r="AD19" s="819"/>
      <c r="AE19" s="792"/>
      <c r="AF19" s="794"/>
      <c r="AG19" s="792"/>
      <c r="AH19" s="40" t="s">
        <v>88</v>
      </c>
      <c r="AI19" s="35" t="s">
        <v>89</v>
      </c>
      <c r="AJ19" s="40" t="s">
        <v>88</v>
      </c>
      <c r="AK19" s="35" t="s">
        <v>89</v>
      </c>
      <c r="AL19" s="40" t="s">
        <v>88</v>
      </c>
      <c r="AM19" s="35" t="s">
        <v>89</v>
      </c>
      <c r="AN19" s="776"/>
      <c r="AO19" s="833"/>
      <c r="AP19" s="800"/>
      <c r="AQ19" s="762"/>
      <c r="AR19" s="762"/>
      <c r="AS19" s="781"/>
      <c r="AT19" s="781"/>
      <c r="AU19" s="762"/>
      <c r="AV19" s="762"/>
      <c r="AW19" s="764"/>
      <c r="AX19" s="751"/>
      <c r="AY19" s="36" t="s">
        <v>26</v>
      </c>
      <c r="AZ19" s="36" t="s">
        <v>28</v>
      </c>
      <c r="BA19" s="37" t="s">
        <v>84</v>
      </c>
      <c r="BB19" s="751"/>
      <c r="BC19" s="38" t="s">
        <v>26</v>
      </c>
      <c r="BD19" s="38" t="s">
        <v>28</v>
      </c>
      <c r="BE19" s="39" t="s">
        <v>84</v>
      </c>
      <c r="BK19" s="747"/>
    </row>
    <row r="20" spans="2:57" s="179" customFormat="1" ht="42.75" customHeight="1" thickBot="1" thickTop="1">
      <c r="B20" s="174">
        <v>1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756">
        <v>2</v>
      </c>
      <c r="U20" s="757"/>
      <c r="V20" s="758"/>
      <c r="W20" s="759">
        <v>3</v>
      </c>
      <c r="X20" s="760"/>
      <c r="Y20" s="760"/>
      <c r="Z20" s="760"/>
      <c r="AA20" s="760"/>
      <c r="AB20" s="760"/>
      <c r="AC20" s="760"/>
      <c r="AD20" s="760"/>
      <c r="AE20" s="176">
        <v>4</v>
      </c>
      <c r="AF20" s="177">
        <v>5</v>
      </c>
      <c r="AG20" s="178">
        <v>6</v>
      </c>
      <c r="AH20" s="176">
        <v>7</v>
      </c>
      <c r="AI20" s="177">
        <v>8</v>
      </c>
      <c r="AJ20" s="178">
        <v>9</v>
      </c>
      <c r="AK20" s="176">
        <v>10</v>
      </c>
      <c r="AL20" s="177">
        <v>11</v>
      </c>
      <c r="AM20" s="178">
        <v>12</v>
      </c>
      <c r="AN20" s="176">
        <v>13</v>
      </c>
      <c r="AO20" s="177">
        <v>14</v>
      </c>
      <c r="AP20" s="178">
        <v>15</v>
      </c>
      <c r="AQ20" s="176">
        <v>16</v>
      </c>
      <c r="AR20" s="177">
        <v>17</v>
      </c>
      <c r="AS20" s="178">
        <v>18</v>
      </c>
      <c r="AT20" s="176">
        <v>19</v>
      </c>
      <c r="AU20" s="177">
        <v>20</v>
      </c>
      <c r="AV20" s="178">
        <v>21</v>
      </c>
      <c r="AW20" s="176">
        <v>22</v>
      </c>
      <c r="AX20" s="177">
        <v>23</v>
      </c>
      <c r="AY20" s="178">
        <v>24</v>
      </c>
      <c r="AZ20" s="176">
        <v>25</v>
      </c>
      <c r="BA20" s="177">
        <v>26</v>
      </c>
      <c r="BB20" s="178">
        <v>27</v>
      </c>
      <c r="BC20" s="176">
        <v>28</v>
      </c>
      <c r="BD20" s="177">
        <v>29</v>
      </c>
      <c r="BE20" s="178">
        <v>30</v>
      </c>
    </row>
    <row r="21" spans="1:109" s="275" customFormat="1" ht="49.5" customHeight="1" thickBot="1">
      <c r="A21" s="179"/>
      <c r="B21" s="707" t="s">
        <v>71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8"/>
      <c r="AQ21" s="708"/>
      <c r="AR21" s="708"/>
      <c r="AS21" s="708"/>
      <c r="AT21" s="708"/>
      <c r="AU21" s="708"/>
      <c r="AV21" s="708"/>
      <c r="AW21" s="708"/>
      <c r="AX21" s="708"/>
      <c r="AY21" s="708"/>
      <c r="AZ21" s="708"/>
      <c r="BA21" s="708"/>
      <c r="BB21" s="708"/>
      <c r="BC21" s="708"/>
      <c r="BD21" s="708"/>
      <c r="BE21" s="709"/>
      <c r="BF21" s="179"/>
      <c r="BG21" s="179"/>
      <c r="BH21" s="179"/>
      <c r="BI21" s="747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274"/>
    </row>
    <row r="22" spans="1:61" s="179" customFormat="1" ht="49.5" customHeight="1" thickBot="1">
      <c r="A22" s="276"/>
      <c r="B22" s="707" t="s">
        <v>72</v>
      </c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8"/>
      <c r="AE22" s="708"/>
      <c r="AF22" s="708"/>
      <c r="AG22" s="708"/>
      <c r="AH22" s="708"/>
      <c r="AI22" s="708"/>
      <c r="AJ22" s="708"/>
      <c r="AK22" s="708"/>
      <c r="AL22" s="708"/>
      <c r="AM22" s="708"/>
      <c r="AN22" s="708"/>
      <c r="AO22" s="708"/>
      <c r="AP22" s="708"/>
      <c r="AQ22" s="708"/>
      <c r="AR22" s="708"/>
      <c r="AS22" s="708"/>
      <c r="AT22" s="708"/>
      <c r="AU22" s="708"/>
      <c r="AV22" s="708"/>
      <c r="AW22" s="708"/>
      <c r="AX22" s="708"/>
      <c r="AY22" s="708"/>
      <c r="AZ22" s="708"/>
      <c r="BA22" s="708"/>
      <c r="BB22" s="708"/>
      <c r="BC22" s="708"/>
      <c r="BD22" s="708"/>
      <c r="BE22" s="709"/>
      <c r="BI22" s="747"/>
    </row>
    <row r="23" spans="2:61" s="9" customFormat="1" ht="93.75" customHeight="1">
      <c r="B23" s="318">
        <v>1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929" t="s">
        <v>202</v>
      </c>
      <c r="U23" s="929"/>
      <c r="V23" s="931"/>
      <c r="W23" s="903" t="s">
        <v>118</v>
      </c>
      <c r="X23" s="933"/>
      <c r="Y23" s="933"/>
      <c r="Z23" s="933"/>
      <c r="AA23" s="933"/>
      <c r="AB23" s="933"/>
      <c r="AC23" s="933"/>
      <c r="AD23" s="934"/>
      <c r="AE23" s="262">
        <f>AF23/30</f>
        <v>6</v>
      </c>
      <c r="AF23" s="55">
        <v>180</v>
      </c>
      <c r="AG23" s="55">
        <f>AH23+AJ23+AL23</f>
        <v>10</v>
      </c>
      <c r="AH23" s="55">
        <v>6</v>
      </c>
      <c r="AI23" s="55"/>
      <c r="AJ23" s="55">
        <v>4</v>
      </c>
      <c r="AK23" s="55"/>
      <c r="AL23" s="56"/>
      <c r="AM23" s="329"/>
      <c r="AN23" s="420"/>
      <c r="AO23" s="58">
        <f>AF23-AG23</f>
        <v>170</v>
      </c>
      <c r="AP23" s="61">
        <v>3</v>
      </c>
      <c r="AQ23" s="59"/>
      <c r="AR23" s="59"/>
      <c r="AS23" s="330"/>
      <c r="AT23" s="331"/>
      <c r="AU23" s="332"/>
      <c r="AV23" s="332"/>
      <c r="AW23" s="330"/>
      <c r="AX23" s="62">
        <v>10</v>
      </c>
      <c r="AY23" s="63">
        <v>6</v>
      </c>
      <c r="AZ23" s="63">
        <v>4</v>
      </c>
      <c r="BA23" s="321"/>
      <c r="BB23" s="62"/>
      <c r="BC23" s="63"/>
      <c r="BD23" s="63"/>
      <c r="BE23" s="321"/>
      <c r="BI23" s="747"/>
    </row>
    <row r="24" spans="2:61" s="9" customFormat="1" ht="93.75" customHeight="1">
      <c r="B24" s="333">
        <v>2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748" t="s">
        <v>203</v>
      </c>
      <c r="U24" s="748"/>
      <c r="V24" s="749"/>
      <c r="W24" s="932" t="s">
        <v>118</v>
      </c>
      <c r="X24" s="723"/>
      <c r="Y24" s="723"/>
      <c r="Z24" s="723"/>
      <c r="AA24" s="723"/>
      <c r="AB24" s="723"/>
      <c r="AC24" s="723"/>
      <c r="AD24" s="724"/>
      <c r="AE24" s="394">
        <f>AF24/30</f>
        <v>1</v>
      </c>
      <c r="AF24" s="103">
        <v>30</v>
      </c>
      <c r="AG24" s="103"/>
      <c r="AH24" s="103"/>
      <c r="AI24" s="103"/>
      <c r="AJ24" s="103"/>
      <c r="AK24" s="103"/>
      <c r="AL24" s="104"/>
      <c r="AM24" s="521"/>
      <c r="AN24" s="524"/>
      <c r="AO24" s="395">
        <f>AF24-AG24</f>
        <v>30</v>
      </c>
      <c r="AP24" s="72"/>
      <c r="AQ24" s="70"/>
      <c r="AR24" s="70"/>
      <c r="AS24" s="195"/>
      <c r="AT24" s="106">
        <v>3</v>
      </c>
      <c r="AU24" s="194"/>
      <c r="AV24" s="194"/>
      <c r="AW24" s="195"/>
      <c r="AX24" s="315"/>
      <c r="AY24" s="101"/>
      <c r="AZ24" s="101"/>
      <c r="BA24" s="102"/>
      <c r="BB24" s="315"/>
      <c r="BC24" s="428"/>
      <c r="BD24" s="428"/>
      <c r="BE24" s="429"/>
      <c r="BI24" s="747"/>
    </row>
    <row r="25" spans="2:57" s="9" customFormat="1" ht="153.75" customHeight="1">
      <c r="B25" s="333">
        <v>3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694" t="s">
        <v>128</v>
      </c>
      <c r="U25" s="694"/>
      <c r="V25" s="922"/>
      <c r="W25" s="906" t="s">
        <v>118</v>
      </c>
      <c r="X25" s="697"/>
      <c r="Y25" s="697"/>
      <c r="Z25" s="697"/>
      <c r="AA25" s="697"/>
      <c r="AB25" s="697"/>
      <c r="AC25" s="697"/>
      <c r="AD25" s="698"/>
      <c r="AE25" s="265">
        <f>AF25/30</f>
        <v>6</v>
      </c>
      <c r="AF25" s="65">
        <v>180</v>
      </c>
      <c r="AG25" s="65">
        <f>AH25+AJ25+AL25</f>
        <v>14</v>
      </c>
      <c r="AH25" s="65">
        <v>6</v>
      </c>
      <c r="AI25" s="192"/>
      <c r="AJ25" s="65"/>
      <c r="AK25" s="192"/>
      <c r="AL25" s="66">
        <v>8</v>
      </c>
      <c r="AM25" s="65"/>
      <c r="AN25" s="479"/>
      <c r="AO25" s="68">
        <f>AF25-AG25</f>
        <v>166</v>
      </c>
      <c r="AP25" s="108">
        <v>3</v>
      </c>
      <c r="AQ25" s="106"/>
      <c r="AR25" s="106"/>
      <c r="AS25" s="334"/>
      <c r="AT25" s="335"/>
      <c r="AU25" s="336"/>
      <c r="AV25" s="336"/>
      <c r="AW25" s="334"/>
      <c r="AX25" s="116">
        <f>SUM(AY25:BA25)</f>
        <v>14</v>
      </c>
      <c r="AY25" s="117">
        <v>6</v>
      </c>
      <c r="AZ25" s="117"/>
      <c r="BA25" s="117">
        <v>8</v>
      </c>
      <c r="BB25" s="116"/>
      <c r="BC25" s="337"/>
      <c r="BD25" s="337"/>
      <c r="BE25" s="480"/>
    </row>
    <row r="26" spans="2:57" s="9" customFormat="1" ht="154.5" customHeight="1" thickBot="1">
      <c r="B26" s="411">
        <v>4</v>
      </c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923" t="s">
        <v>129</v>
      </c>
      <c r="U26" s="923"/>
      <c r="V26" s="924"/>
      <c r="W26" s="925" t="s">
        <v>118</v>
      </c>
      <c r="X26" s="926"/>
      <c r="Y26" s="926"/>
      <c r="Z26" s="926"/>
      <c r="AA26" s="926"/>
      <c r="AB26" s="926"/>
      <c r="AC26" s="926"/>
      <c r="AD26" s="927"/>
      <c r="AE26" s="317">
        <f>AF26/30</f>
        <v>6</v>
      </c>
      <c r="AF26" s="103">
        <v>180</v>
      </c>
      <c r="AG26" s="345">
        <f>AH26+AJ26+AL26</f>
        <v>14</v>
      </c>
      <c r="AH26" s="128">
        <v>6</v>
      </c>
      <c r="AI26" s="424"/>
      <c r="AJ26" s="128"/>
      <c r="AK26" s="424"/>
      <c r="AL26" s="129">
        <v>8</v>
      </c>
      <c r="AM26" s="103"/>
      <c r="AN26" s="504"/>
      <c r="AO26" s="434">
        <f>AF26-AG26</f>
        <v>166</v>
      </c>
      <c r="AP26" s="81">
        <v>4</v>
      </c>
      <c r="AQ26" s="79"/>
      <c r="AR26" s="79"/>
      <c r="AS26" s="195"/>
      <c r="AT26" s="193"/>
      <c r="AU26" s="194"/>
      <c r="AV26" s="194"/>
      <c r="AW26" s="195"/>
      <c r="AX26" s="438"/>
      <c r="AY26" s="197"/>
      <c r="AZ26" s="197"/>
      <c r="BA26" s="197"/>
      <c r="BB26" s="438">
        <f>SUM(BC26:BE26)</f>
        <v>14</v>
      </c>
      <c r="BC26" s="73">
        <v>6</v>
      </c>
      <c r="BD26" s="73"/>
      <c r="BE26" s="441">
        <v>8</v>
      </c>
    </row>
    <row r="27" spans="1:57" s="9" customFormat="1" ht="49.5" customHeight="1" thickBot="1">
      <c r="A27" s="277"/>
      <c r="B27" s="710" t="s">
        <v>90</v>
      </c>
      <c r="C27" s="737"/>
      <c r="D27" s="737"/>
      <c r="E27" s="737"/>
      <c r="F27" s="737"/>
      <c r="G27" s="737"/>
      <c r="H27" s="737"/>
      <c r="I27" s="737"/>
      <c r="J27" s="737"/>
      <c r="K27" s="737"/>
      <c r="L27" s="737"/>
      <c r="M27" s="737"/>
      <c r="N27" s="737"/>
      <c r="O27" s="737"/>
      <c r="P27" s="737"/>
      <c r="Q27" s="737"/>
      <c r="R27" s="737"/>
      <c r="S27" s="737"/>
      <c r="T27" s="737"/>
      <c r="U27" s="737"/>
      <c r="V27" s="737"/>
      <c r="W27" s="737"/>
      <c r="X27" s="737"/>
      <c r="Y27" s="737"/>
      <c r="Z27" s="737"/>
      <c r="AA27" s="737"/>
      <c r="AB27" s="737"/>
      <c r="AC27" s="737"/>
      <c r="AD27" s="928"/>
      <c r="AE27" s="95">
        <f aca="true" t="shared" si="0" ref="AE27:AO27">SUM(AE23:AE26)</f>
        <v>19</v>
      </c>
      <c r="AF27" s="96">
        <f t="shared" si="0"/>
        <v>570</v>
      </c>
      <c r="AG27" s="96">
        <f t="shared" si="0"/>
        <v>38</v>
      </c>
      <c r="AH27" s="96">
        <f t="shared" si="0"/>
        <v>18</v>
      </c>
      <c r="AI27" s="96">
        <f t="shared" si="0"/>
        <v>0</v>
      </c>
      <c r="AJ27" s="96">
        <f t="shared" si="0"/>
        <v>4</v>
      </c>
      <c r="AK27" s="96">
        <f t="shared" si="0"/>
        <v>0</v>
      </c>
      <c r="AL27" s="96">
        <f t="shared" si="0"/>
        <v>16</v>
      </c>
      <c r="AM27" s="96">
        <f t="shared" si="0"/>
        <v>0</v>
      </c>
      <c r="AN27" s="97">
        <f t="shared" si="0"/>
        <v>0</v>
      </c>
      <c r="AO27" s="95">
        <f t="shared" si="0"/>
        <v>532</v>
      </c>
      <c r="AP27" s="95">
        <v>3</v>
      </c>
      <c r="AQ27" s="96">
        <f>SUM(AQ23:AQ26)</f>
        <v>0</v>
      </c>
      <c r="AR27" s="96">
        <v>0</v>
      </c>
      <c r="AS27" s="97">
        <f>SUM(AS23:AS26)</f>
        <v>0</v>
      </c>
      <c r="AT27" s="260">
        <v>1</v>
      </c>
      <c r="AU27" s="96">
        <f aca="true" t="shared" si="1" ref="AU27:BE27">SUM(AU23:AU26)</f>
        <v>0</v>
      </c>
      <c r="AV27" s="96">
        <f t="shared" si="1"/>
        <v>0</v>
      </c>
      <c r="AW27" s="97">
        <f t="shared" si="1"/>
        <v>0</v>
      </c>
      <c r="AX27" s="260">
        <f t="shared" si="1"/>
        <v>24</v>
      </c>
      <c r="AY27" s="96">
        <f t="shared" si="1"/>
        <v>12</v>
      </c>
      <c r="AZ27" s="96">
        <f t="shared" si="1"/>
        <v>4</v>
      </c>
      <c r="BA27" s="97">
        <f t="shared" si="1"/>
        <v>8</v>
      </c>
      <c r="BB27" s="260">
        <f t="shared" si="1"/>
        <v>14</v>
      </c>
      <c r="BC27" s="96">
        <f t="shared" si="1"/>
        <v>6</v>
      </c>
      <c r="BD27" s="96">
        <f t="shared" si="1"/>
        <v>0</v>
      </c>
      <c r="BE27" s="97">
        <f t="shared" si="1"/>
        <v>8</v>
      </c>
    </row>
    <row r="28" spans="1:57" s="9" customFormat="1" ht="49.5" customHeight="1" thickBot="1">
      <c r="A28" s="277"/>
      <c r="B28" s="707" t="s">
        <v>73</v>
      </c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  <c r="Q28" s="708"/>
      <c r="R28" s="708"/>
      <c r="S28" s="708"/>
      <c r="T28" s="708"/>
      <c r="U28" s="708"/>
      <c r="V28" s="708"/>
      <c r="W28" s="708"/>
      <c r="X28" s="708"/>
      <c r="Y28" s="708"/>
      <c r="Z28" s="708"/>
      <c r="AA28" s="708"/>
      <c r="AB28" s="708"/>
      <c r="AC28" s="708"/>
      <c r="AD28" s="708"/>
      <c r="AE28" s="708"/>
      <c r="AF28" s="708"/>
      <c r="AG28" s="708"/>
      <c r="AH28" s="708"/>
      <c r="AI28" s="708"/>
      <c r="AJ28" s="708"/>
      <c r="AK28" s="708"/>
      <c r="AL28" s="708"/>
      <c r="AM28" s="708"/>
      <c r="AN28" s="708"/>
      <c r="AO28" s="708"/>
      <c r="AP28" s="708"/>
      <c r="AQ28" s="708"/>
      <c r="AR28" s="708"/>
      <c r="AS28" s="708"/>
      <c r="AT28" s="708"/>
      <c r="AU28" s="708"/>
      <c r="AV28" s="708"/>
      <c r="AW28" s="708"/>
      <c r="AX28" s="708"/>
      <c r="AY28" s="708"/>
      <c r="AZ28" s="708"/>
      <c r="BA28" s="708"/>
      <c r="BB28" s="708"/>
      <c r="BC28" s="708"/>
      <c r="BD28" s="708"/>
      <c r="BE28" s="709"/>
    </row>
    <row r="29" spans="1:57" s="9" customFormat="1" ht="100.5" customHeight="1">
      <c r="A29" s="277"/>
      <c r="B29" s="340">
        <v>5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929" t="s">
        <v>159</v>
      </c>
      <c r="U29" s="930"/>
      <c r="V29" s="931"/>
      <c r="W29" s="932" t="s">
        <v>118</v>
      </c>
      <c r="X29" s="723"/>
      <c r="Y29" s="723"/>
      <c r="Z29" s="723"/>
      <c r="AA29" s="723"/>
      <c r="AB29" s="723"/>
      <c r="AC29" s="723"/>
      <c r="AD29" s="724"/>
      <c r="AE29" s="262">
        <f>AF29/30</f>
        <v>6</v>
      </c>
      <c r="AF29" s="103">
        <v>180</v>
      </c>
      <c r="AG29" s="103">
        <f>AH29+AJ29+AL29</f>
        <v>13</v>
      </c>
      <c r="AH29" s="103">
        <v>6</v>
      </c>
      <c r="AI29" s="103"/>
      <c r="AJ29" s="424"/>
      <c r="AK29" s="424"/>
      <c r="AL29" s="104">
        <v>7</v>
      </c>
      <c r="AM29" s="104"/>
      <c r="AN29" s="104"/>
      <c r="AO29" s="58">
        <f aca="true" t="shared" si="2" ref="AO29:AO34">AF29-AG29</f>
        <v>167</v>
      </c>
      <c r="AP29" s="61">
        <v>4</v>
      </c>
      <c r="AQ29" s="59"/>
      <c r="AR29" s="59"/>
      <c r="AS29" s="195"/>
      <c r="AT29" s="202"/>
      <c r="AU29" s="194"/>
      <c r="AV29" s="194"/>
      <c r="AW29" s="425"/>
      <c r="AX29" s="62"/>
      <c r="AY29" s="63"/>
      <c r="AZ29" s="63"/>
      <c r="BA29" s="63"/>
      <c r="BB29" s="62">
        <v>13</v>
      </c>
      <c r="BC29" s="63">
        <v>6</v>
      </c>
      <c r="BD29" s="63"/>
      <c r="BE29" s="63">
        <v>7</v>
      </c>
    </row>
    <row r="30" spans="1:57" s="9" customFormat="1" ht="109.5" customHeight="1">
      <c r="A30" s="277"/>
      <c r="B30" s="341">
        <v>6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918" t="s">
        <v>160</v>
      </c>
      <c r="U30" s="919"/>
      <c r="V30" s="920"/>
      <c r="W30" s="921" t="s">
        <v>118</v>
      </c>
      <c r="X30" s="703"/>
      <c r="Y30" s="703"/>
      <c r="Z30" s="703"/>
      <c r="AA30" s="703"/>
      <c r="AB30" s="703"/>
      <c r="AC30" s="703"/>
      <c r="AD30" s="704"/>
      <c r="AE30" s="147">
        <f>AF30/30</f>
        <v>1</v>
      </c>
      <c r="AF30" s="83">
        <v>30</v>
      </c>
      <c r="AG30" s="128"/>
      <c r="AH30" s="83"/>
      <c r="AI30" s="426"/>
      <c r="AJ30" s="426"/>
      <c r="AK30" s="426"/>
      <c r="AL30" s="84"/>
      <c r="AM30" s="427"/>
      <c r="AN30" s="427"/>
      <c r="AO30" s="85">
        <f t="shared" si="2"/>
        <v>30</v>
      </c>
      <c r="AP30" s="108"/>
      <c r="AQ30" s="106"/>
      <c r="AR30" s="106"/>
      <c r="AS30" s="195"/>
      <c r="AT30" s="69">
        <v>4</v>
      </c>
      <c r="AU30" s="194"/>
      <c r="AV30" s="194"/>
      <c r="AW30" s="425"/>
      <c r="AX30" s="116"/>
      <c r="AY30" s="197"/>
      <c r="AZ30" s="197"/>
      <c r="BA30" s="197"/>
      <c r="BB30" s="116"/>
      <c r="BC30" s="428"/>
      <c r="BD30" s="428"/>
      <c r="BE30" s="429"/>
    </row>
    <row r="31" spans="2:57" s="9" customFormat="1" ht="154.5" customHeight="1">
      <c r="B31" s="342">
        <v>7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694" t="s">
        <v>201</v>
      </c>
      <c r="U31" s="694"/>
      <c r="V31" s="922"/>
      <c r="W31" s="906" t="s">
        <v>118</v>
      </c>
      <c r="X31" s="697"/>
      <c r="Y31" s="697"/>
      <c r="Z31" s="697"/>
      <c r="AA31" s="697"/>
      <c r="AB31" s="697"/>
      <c r="AC31" s="697"/>
      <c r="AD31" s="698"/>
      <c r="AE31" s="265">
        <f>AF31/30</f>
        <v>5</v>
      </c>
      <c r="AF31" s="65">
        <v>150</v>
      </c>
      <c r="AG31" s="65">
        <f>AH31+AJ31+AL31</f>
        <v>12</v>
      </c>
      <c r="AH31" s="65">
        <v>6</v>
      </c>
      <c r="AI31" s="192"/>
      <c r="AJ31" s="65"/>
      <c r="AK31" s="192"/>
      <c r="AL31" s="66">
        <v>6</v>
      </c>
      <c r="AM31" s="65"/>
      <c r="AN31" s="479"/>
      <c r="AO31" s="68">
        <f t="shared" si="2"/>
        <v>138</v>
      </c>
      <c r="AP31" s="108">
        <v>3</v>
      </c>
      <c r="AQ31" s="106"/>
      <c r="AR31" s="106"/>
      <c r="AS31" s="334"/>
      <c r="AT31" s="335"/>
      <c r="AU31" s="336"/>
      <c r="AV31" s="336"/>
      <c r="AW31" s="334"/>
      <c r="AX31" s="116">
        <v>12</v>
      </c>
      <c r="AY31" s="117">
        <v>6</v>
      </c>
      <c r="AZ31" s="117"/>
      <c r="BA31" s="117">
        <v>6</v>
      </c>
      <c r="BB31" s="116"/>
      <c r="BC31" s="143"/>
      <c r="BD31" s="143"/>
      <c r="BE31" s="256"/>
    </row>
    <row r="32" spans="1:57" s="9" customFormat="1" ht="110.25" customHeight="1">
      <c r="A32" s="277"/>
      <c r="B32" s="341">
        <v>8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725" t="s">
        <v>130</v>
      </c>
      <c r="U32" s="732"/>
      <c r="V32" s="726"/>
      <c r="W32" s="906" t="s">
        <v>118</v>
      </c>
      <c r="X32" s="697"/>
      <c r="Y32" s="697"/>
      <c r="Z32" s="697"/>
      <c r="AA32" s="697"/>
      <c r="AB32" s="697"/>
      <c r="AC32" s="697"/>
      <c r="AD32" s="698"/>
      <c r="AE32" s="265">
        <f>AF32/30</f>
        <v>4</v>
      </c>
      <c r="AF32" s="65">
        <v>120</v>
      </c>
      <c r="AG32" s="65">
        <f>AH32+AJ32+AL32</f>
        <v>12</v>
      </c>
      <c r="AH32" s="65">
        <v>6</v>
      </c>
      <c r="AI32" s="65"/>
      <c r="AJ32" s="192"/>
      <c r="AK32" s="192"/>
      <c r="AL32" s="66">
        <v>6</v>
      </c>
      <c r="AM32" s="66"/>
      <c r="AN32" s="66"/>
      <c r="AO32" s="68">
        <f t="shared" si="2"/>
        <v>108</v>
      </c>
      <c r="AP32" s="108"/>
      <c r="AQ32" s="106">
        <v>4</v>
      </c>
      <c r="AR32" s="106"/>
      <c r="AS32" s="195"/>
      <c r="AT32" s="202"/>
      <c r="AU32" s="194"/>
      <c r="AV32" s="194"/>
      <c r="AW32" s="425"/>
      <c r="AX32" s="116"/>
      <c r="AY32" s="197"/>
      <c r="AZ32" s="197"/>
      <c r="BA32" s="197"/>
      <c r="BB32" s="116">
        <v>12</v>
      </c>
      <c r="BC32" s="73">
        <v>6</v>
      </c>
      <c r="BD32" s="73"/>
      <c r="BE32" s="256">
        <v>6</v>
      </c>
    </row>
    <row r="33" spans="1:57" s="9" customFormat="1" ht="139.5" customHeight="1">
      <c r="A33" s="277"/>
      <c r="B33" s="342">
        <v>9</v>
      </c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725" t="s">
        <v>200</v>
      </c>
      <c r="U33" s="732"/>
      <c r="V33" s="726"/>
      <c r="W33" s="906" t="s">
        <v>118</v>
      </c>
      <c r="X33" s="697"/>
      <c r="Y33" s="697"/>
      <c r="Z33" s="697"/>
      <c r="AA33" s="697"/>
      <c r="AB33" s="697"/>
      <c r="AC33" s="697"/>
      <c r="AD33" s="698"/>
      <c r="AE33" s="265">
        <f>AF33/30</f>
        <v>5.5</v>
      </c>
      <c r="AF33" s="65">
        <v>165</v>
      </c>
      <c r="AG33" s="65">
        <f>AH33+AJ33+AL33</f>
        <v>12</v>
      </c>
      <c r="AH33" s="65">
        <v>6</v>
      </c>
      <c r="AI33" s="65"/>
      <c r="AJ33" s="192"/>
      <c r="AK33" s="192"/>
      <c r="AL33" s="66">
        <v>6</v>
      </c>
      <c r="AM33" s="66"/>
      <c r="AN33" s="151"/>
      <c r="AO33" s="68">
        <f t="shared" si="2"/>
        <v>153</v>
      </c>
      <c r="AP33" s="108"/>
      <c r="AQ33" s="106">
        <v>3</v>
      </c>
      <c r="AR33" s="106"/>
      <c r="AS33" s="334"/>
      <c r="AT33" s="430"/>
      <c r="AU33" s="336"/>
      <c r="AV33" s="336"/>
      <c r="AW33" s="344"/>
      <c r="AX33" s="116">
        <f>SUM(AY33:BA33)</f>
        <v>12</v>
      </c>
      <c r="AY33" s="143">
        <v>6</v>
      </c>
      <c r="AZ33" s="337"/>
      <c r="BA33" s="256">
        <v>6</v>
      </c>
      <c r="BB33" s="116"/>
      <c r="BC33" s="143"/>
      <c r="BD33" s="337"/>
      <c r="BE33" s="256"/>
    </row>
    <row r="34" spans="1:57" s="9" customFormat="1" ht="139.5" customHeight="1" thickBot="1">
      <c r="A34" s="277"/>
      <c r="B34" s="342">
        <v>10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725" t="s">
        <v>204</v>
      </c>
      <c r="U34" s="732"/>
      <c r="V34" s="726"/>
      <c r="W34" s="906" t="s">
        <v>118</v>
      </c>
      <c r="X34" s="697"/>
      <c r="Y34" s="697"/>
      <c r="Z34" s="697"/>
      <c r="AA34" s="697"/>
      <c r="AB34" s="697"/>
      <c r="AC34" s="697"/>
      <c r="AD34" s="698"/>
      <c r="AE34" s="265">
        <v>4</v>
      </c>
      <c r="AF34" s="65">
        <v>120</v>
      </c>
      <c r="AG34" s="65">
        <f>AH34+AJ34+AL34</f>
        <v>12</v>
      </c>
      <c r="AH34" s="65">
        <v>6</v>
      </c>
      <c r="AI34" s="65"/>
      <c r="AJ34" s="192"/>
      <c r="AK34" s="192"/>
      <c r="AL34" s="66">
        <v>6</v>
      </c>
      <c r="AM34" s="66"/>
      <c r="AN34" s="151"/>
      <c r="AO34" s="68">
        <f t="shared" si="2"/>
        <v>108</v>
      </c>
      <c r="AP34" s="108">
        <v>4</v>
      </c>
      <c r="AQ34" s="106"/>
      <c r="AR34" s="106"/>
      <c r="AS34" s="334"/>
      <c r="AT34" s="430"/>
      <c r="AU34" s="336"/>
      <c r="AV34" s="336"/>
      <c r="AW34" s="344"/>
      <c r="AX34" s="116"/>
      <c r="AY34" s="339"/>
      <c r="AZ34" s="339"/>
      <c r="BA34" s="339"/>
      <c r="BB34" s="116">
        <f>SUM(BC34:BE34)</f>
        <v>12</v>
      </c>
      <c r="BC34" s="143">
        <v>6</v>
      </c>
      <c r="BD34" s="337"/>
      <c r="BE34" s="256">
        <v>6</v>
      </c>
    </row>
    <row r="35" spans="1:57" s="9" customFormat="1" ht="43.5" customHeight="1" thickBot="1">
      <c r="A35" s="277"/>
      <c r="B35" s="713" t="s">
        <v>91</v>
      </c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  <c r="AD35" s="715"/>
      <c r="AE35" s="95">
        <f aca="true" t="shared" si="3" ref="AE35:AO35">SUM(AE29:AE34)</f>
        <v>25.5</v>
      </c>
      <c r="AF35" s="96">
        <f t="shared" si="3"/>
        <v>765</v>
      </c>
      <c r="AG35" s="96">
        <f t="shared" si="3"/>
        <v>61</v>
      </c>
      <c r="AH35" s="96">
        <f t="shared" si="3"/>
        <v>30</v>
      </c>
      <c r="AI35" s="96">
        <f t="shared" si="3"/>
        <v>0</v>
      </c>
      <c r="AJ35" s="96">
        <f t="shared" si="3"/>
        <v>0</v>
      </c>
      <c r="AK35" s="96">
        <f t="shared" si="3"/>
        <v>0</v>
      </c>
      <c r="AL35" s="96">
        <f t="shared" si="3"/>
        <v>31</v>
      </c>
      <c r="AM35" s="96">
        <f t="shared" si="3"/>
        <v>0</v>
      </c>
      <c r="AN35" s="97">
        <f t="shared" si="3"/>
        <v>0</v>
      </c>
      <c r="AO35" s="346">
        <f t="shared" si="3"/>
        <v>704</v>
      </c>
      <c r="AP35" s="95">
        <v>3</v>
      </c>
      <c r="AQ35" s="96">
        <v>2</v>
      </c>
      <c r="AR35" s="96">
        <v>0</v>
      </c>
      <c r="AS35" s="97">
        <f>SUM(AS29:AS34)</f>
        <v>0</v>
      </c>
      <c r="AT35" s="95">
        <v>1</v>
      </c>
      <c r="AU35" s="96">
        <f aca="true" t="shared" si="4" ref="AU35:BE35">SUM(AU29:AU34)</f>
        <v>0</v>
      </c>
      <c r="AV35" s="96">
        <f t="shared" si="4"/>
        <v>0</v>
      </c>
      <c r="AW35" s="97">
        <f t="shared" si="4"/>
        <v>0</v>
      </c>
      <c r="AX35" s="204">
        <f t="shared" si="4"/>
        <v>24</v>
      </c>
      <c r="AY35" s="207">
        <f t="shared" si="4"/>
        <v>12</v>
      </c>
      <c r="AZ35" s="207">
        <f t="shared" si="4"/>
        <v>0</v>
      </c>
      <c r="BA35" s="189">
        <f t="shared" si="4"/>
        <v>12</v>
      </c>
      <c r="BB35" s="204">
        <f t="shared" si="4"/>
        <v>37</v>
      </c>
      <c r="BC35" s="207">
        <f t="shared" si="4"/>
        <v>18</v>
      </c>
      <c r="BD35" s="207">
        <f t="shared" si="4"/>
        <v>0</v>
      </c>
      <c r="BE35" s="189">
        <f t="shared" si="4"/>
        <v>19</v>
      </c>
    </row>
    <row r="36" spans="1:57" s="9" customFormat="1" ht="49.5" customHeight="1" thickBot="1">
      <c r="A36" s="277"/>
      <c r="B36" s="733" t="s">
        <v>178</v>
      </c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4"/>
      <c r="AA36" s="734"/>
      <c r="AB36" s="734"/>
      <c r="AC36" s="734"/>
      <c r="AD36" s="734"/>
      <c r="AE36" s="734"/>
      <c r="AF36" s="734"/>
      <c r="AG36" s="734"/>
      <c r="AH36" s="734"/>
      <c r="AI36" s="734"/>
      <c r="AJ36" s="734"/>
      <c r="AK36" s="734"/>
      <c r="AL36" s="734"/>
      <c r="AM36" s="734"/>
      <c r="AN36" s="734"/>
      <c r="AO36" s="734"/>
      <c r="AP36" s="734"/>
      <c r="AQ36" s="734"/>
      <c r="AR36" s="734"/>
      <c r="AS36" s="734"/>
      <c r="AT36" s="734"/>
      <c r="AU36" s="734"/>
      <c r="AV36" s="734"/>
      <c r="AW36" s="734"/>
      <c r="AX36" s="734"/>
      <c r="AY36" s="734"/>
      <c r="AZ36" s="734"/>
      <c r="BA36" s="734"/>
      <c r="BB36" s="734"/>
      <c r="BC36" s="734"/>
      <c r="BD36" s="734"/>
      <c r="BE36" s="735"/>
    </row>
    <row r="37" spans="2:57" s="9" customFormat="1" ht="110.25" customHeight="1" thickBot="1">
      <c r="B37" s="318">
        <v>11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912" t="s">
        <v>198</v>
      </c>
      <c r="U37" s="913"/>
      <c r="V37" s="914"/>
      <c r="W37" s="915" t="s">
        <v>199</v>
      </c>
      <c r="X37" s="916"/>
      <c r="Y37" s="916"/>
      <c r="Z37" s="916"/>
      <c r="AA37" s="916"/>
      <c r="AB37" s="916"/>
      <c r="AC37" s="916"/>
      <c r="AD37" s="917"/>
      <c r="AE37" s="507">
        <v>2</v>
      </c>
      <c r="AF37" s="508">
        <v>60</v>
      </c>
      <c r="AG37" s="509">
        <f>SUM(AH37+AJ37+AL37)</f>
        <v>8</v>
      </c>
      <c r="AH37" s="510">
        <v>8</v>
      </c>
      <c r="AI37" s="510"/>
      <c r="AJ37" s="510"/>
      <c r="AK37" s="511"/>
      <c r="AL37" s="511"/>
      <c r="AM37" s="512"/>
      <c r="AN37" s="512"/>
      <c r="AO37" s="513">
        <f>AF37-AG37</f>
        <v>52</v>
      </c>
      <c r="AP37" s="514"/>
      <c r="AQ37" s="515">
        <v>4</v>
      </c>
      <c r="AR37" s="515"/>
      <c r="AS37" s="515"/>
      <c r="AT37" s="515"/>
      <c r="AU37" s="515"/>
      <c r="AV37" s="515"/>
      <c r="AW37" s="516"/>
      <c r="AX37" s="517"/>
      <c r="AY37" s="515"/>
      <c r="AZ37" s="515"/>
      <c r="BA37" s="515"/>
      <c r="BB37" s="518">
        <f>SUM(BC37:BE37)</f>
        <v>8</v>
      </c>
      <c r="BC37" s="519">
        <v>8</v>
      </c>
      <c r="BD37" s="519"/>
      <c r="BE37" s="520"/>
    </row>
    <row r="38" spans="1:67" s="206" customFormat="1" ht="49.5" customHeight="1" thickBot="1">
      <c r="A38" s="313"/>
      <c r="B38" s="710" t="s">
        <v>92</v>
      </c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2"/>
      <c r="AE38" s="95">
        <f aca="true" t="shared" si="5" ref="AE38:AP38">SUM(AE37:AE37)</f>
        <v>2</v>
      </c>
      <c r="AF38" s="97">
        <f t="shared" si="5"/>
        <v>60</v>
      </c>
      <c r="AG38" s="260">
        <f t="shared" si="5"/>
        <v>8</v>
      </c>
      <c r="AH38" s="96">
        <f t="shared" si="5"/>
        <v>8</v>
      </c>
      <c r="AI38" s="96">
        <f t="shared" si="5"/>
        <v>0</v>
      </c>
      <c r="AJ38" s="96">
        <f t="shared" si="5"/>
        <v>0</v>
      </c>
      <c r="AK38" s="96">
        <f t="shared" si="5"/>
        <v>0</v>
      </c>
      <c r="AL38" s="96">
        <f t="shared" si="5"/>
        <v>0</v>
      </c>
      <c r="AM38" s="96">
        <f t="shared" si="5"/>
        <v>0</v>
      </c>
      <c r="AN38" s="97">
        <f t="shared" si="5"/>
        <v>0</v>
      </c>
      <c r="AO38" s="95">
        <f t="shared" si="5"/>
        <v>52</v>
      </c>
      <c r="AP38" s="95">
        <f t="shared" si="5"/>
        <v>0</v>
      </c>
      <c r="AQ38" s="96">
        <v>1</v>
      </c>
      <c r="AR38" s="96">
        <v>0</v>
      </c>
      <c r="AS38" s="97">
        <f aca="true" t="shared" si="6" ref="AS38:BE38">SUM(AS37:AS37)</f>
        <v>0</v>
      </c>
      <c r="AT38" s="95">
        <f t="shared" si="6"/>
        <v>0</v>
      </c>
      <c r="AU38" s="96">
        <f t="shared" si="6"/>
        <v>0</v>
      </c>
      <c r="AV38" s="96">
        <f t="shared" si="6"/>
        <v>0</v>
      </c>
      <c r="AW38" s="97">
        <f t="shared" si="6"/>
        <v>0</v>
      </c>
      <c r="AX38" s="204">
        <f t="shared" si="6"/>
        <v>0</v>
      </c>
      <c r="AY38" s="207">
        <f t="shared" si="6"/>
        <v>0</v>
      </c>
      <c r="AZ38" s="207">
        <f t="shared" si="6"/>
        <v>0</v>
      </c>
      <c r="BA38" s="189">
        <f t="shared" si="6"/>
        <v>0</v>
      </c>
      <c r="BB38" s="204">
        <f t="shared" si="6"/>
        <v>8</v>
      </c>
      <c r="BC38" s="207">
        <f t="shared" si="6"/>
        <v>8</v>
      </c>
      <c r="BD38" s="207">
        <f t="shared" si="6"/>
        <v>0</v>
      </c>
      <c r="BE38" s="189">
        <f t="shared" si="6"/>
        <v>0</v>
      </c>
      <c r="BO38" s="314"/>
    </row>
    <row r="39" spans="1:57" s="9" customFormat="1" ht="49.5" customHeight="1" thickBot="1">
      <c r="A39" s="277"/>
      <c r="B39" s="733" t="s">
        <v>74</v>
      </c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4"/>
      <c r="AM39" s="734"/>
      <c r="AN39" s="734"/>
      <c r="AO39" s="734"/>
      <c r="AP39" s="734"/>
      <c r="AQ39" s="734"/>
      <c r="AR39" s="734"/>
      <c r="AS39" s="734"/>
      <c r="AT39" s="734"/>
      <c r="AU39" s="734"/>
      <c r="AV39" s="734"/>
      <c r="AW39" s="734"/>
      <c r="AX39" s="734"/>
      <c r="AY39" s="734"/>
      <c r="AZ39" s="734"/>
      <c r="BA39" s="734"/>
      <c r="BB39" s="734"/>
      <c r="BC39" s="734"/>
      <c r="BD39" s="734"/>
      <c r="BE39" s="735"/>
    </row>
    <row r="40" spans="2:57" s="9" customFormat="1" ht="67.5" customHeight="1">
      <c r="B40" s="318">
        <v>12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5" t="s">
        <v>131</v>
      </c>
      <c r="U40" s="347"/>
      <c r="V40" s="326"/>
      <c r="W40" s="903" t="s">
        <v>132</v>
      </c>
      <c r="X40" s="904"/>
      <c r="Y40" s="904"/>
      <c r="Z40" s="904"/>
      <c r="AA40" s="904"/>
      <c r="AB40" s="904"/>
      <c r="AC40" s="904"/>
      <c r="AD40" s="905"/>
      <c r="AE40" s="262">
        <f>AF40/30</f>
        <v>2</v>
      </c>
      <c r="AF40" s="57">
        <v>60</v>
      </c>
      <c r="AG40" s="525">
        <f>AH40+AJ40+AL40</f>
        <v>8</v>
      </c>
      <c r="AH40" s="55">
        <v>6</v>
      </c>
      <c r="AI40" s="55"/>
      <c r="AJ40" s="55">
        <v>2</v>
      </c>
      <c r="AK40" s="55"/>
      <c r="AL40" s="329"/>
      <c r="AM40" s="329"/>
      <c r="AN40" s="329"/>
      <c r="AO40" s="58">
        <f>AF40-AG40</f>
        <v>52</v>
      </c>
      <c r="AP40" s="61"/>
      <c r="AQ40" s="59">
        <v>3</v>
      </c>
      <c r="AR40" s="59"/>
      <c r="AS40" s="348"/>
      <c r="AT40" s="331"/>
      <c r="AU40" s="332"/>
      <c r="AV40" s="332"/>
      <c r="AW40" s="330"/>
      <c r="AX40" s="62">
        <f>SUM(AY40:BA40)</f>
        <v>8</v>
      </c>
      <c r="AY40" s="63">
        <v>6</v>
      </c>
      <c r="AZ40" s="63">
        <v>2</v>
      </c>
      <c r="BA40" s="63"/>
      <c r="BB40" s="62"/>
      <c r="BC40" s="63"/>
      <c r="BD40" s="63"/>
      <c r="BE40" s="349"/>
    </row>
    <row r="41" spans="2:57" s="9" customFormat="1" ht="67.5" customHeight="1" thickBot="1">
      <c r="B41" s="342">
        <v>13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23" t="s">
        <v>165</v>
      </c>
      <c r="U41" s="327"/>
      <c r="V41" s="324"/>
      <c r="W41" s="906" t="s">
        <v>147</v>
      </c>
      <c r="X41" s="696"/>
      <c r="Y41" s="696"/>
      <c r="Z41" s="696"/>
      <c r="AA41" s="696"/>
      <c r="AB41" s="696"/>
      <c r="AC41" s="696"/>
      <c r="AD41" s="907"/>
      <c r="AE41" s="265">
        <f>AF41/30</f>
        <v>2</v>
      </c>
      <c r="AF41" s="67">
        <v>60</v>
      </c>
      <c r="AG41" s="522">
        <f>AH41+AJ41+AL41</f>
        <v>8</v>
      </c>
      <c r="AH41" s="65">
        <v>6</v>
      </c>
      <c r="AI41" s="65"/>
      <c r="AJ41" s="65">
        <v>2</v>
      </c>
      <c r="AK41" s="65"/>
      <c r="AL41" s="151"/>
      <c r="AM41" s="151"/>
      <c r="AN41" s="151"/>
      <c r="AO41" s="68">
        <f>AF41-AG41</f>
        <v>52</v>
      </c>
      <c r="AP41" s="108"/>
      <c r="AQ41" s="106">
        <v>3</v>
      </c>
      <c r="AR41" s="106"/>
      <c r="AS41" s="344"/>
      <c r="AT41" s="335"/>
      <c r="AU41" s="336"/>
      <c r="AV41" s="336"/>
      <c r="AW41" s="334"/>
      <c r="AX41" s="116">
        <f>SUM(AY41:BA41)</f>
        <v>8</v>
      </c>
      <c r="AY41" s="117">
        <v>6</v>
      </c>
      <c r="AZ41" s="117">
        <v>2</v>
      </c>
      <c r="BA41" s="117"/>
      <c r="BB41" s="116"/>
      <c r="BC41" s="117"/>
      <c r="BD41" s="117"/>
      <c r="BE41" s="350"/>
    </row>
    <row r="42" spans="2:57" s="9" customFormat="1" ht="115.5" customHeight="1" thickBot="1">
      <c r="B42" s="319">
        <v>14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743" t="s">
        <v>133</v>
      </c>
      <c r="U42" s="743"/>
      <c r="V42" s="908"/>
      <c r="W42" s="909" t="s">
        <v>228</v>
      </c>
      <c r="X42" s="910"/>
      <c r="Y42" s="910"/>
      <c r="Z42" s="910"/>
      <c r="AA42" s="910"/>
      <c r="AB42" s="910"/>
      <c r="AC42" s="910"/>
      <c r="AD42" s="911"/>
      <c r="AE42" s="263">
        <f>AF42/30</f>
        <v>3</v>
      </c>
      <c r="AF42" s="76">
        <v>90</v>
      </c>
      <c r="AG42" s="526">
        <f>AH42+AJ42+AL42</f>
        <v>12</v>
      </c>
      <c r="AH42" s="75"/>
      <c r="AI42" s="75"/>
      <c r="AJ42" s="75">
        <v>12</v>
      </c>
      <c r="AK42" s="75"/>
      <c r="AL42" s="352"/>
      <c r="AM42" s="352"/>
      <c r="AN42" s="352"/>
      <c r="AO42" s="77">
        <f>AF42-AG42</f>
        <v>78</v>
      </c>
      <c r="AP42" s="373"/>
      <c r="AQ42" s="374">
        <v>4</v>
      </c>
      <c r="AR42" s="374"/>
      <c r="AS42" s="355"/>
      <c r="AT42" s="375"/>
      <c r="AU42" s="354"/>
      <c r="AV42" s="374">
        <v>3</v>
      </c>
      <c r="AW42" s="353"/>
      <c r="AX42" s="209">
        <v>6</v>
      </c>
      <c r="AY42" s="606"/>
      <c r="AZ42" s="606">
        <v>6</v>
      </c>
      <c r="BA42" s="607"/>
      <c r="BB42" s="209">
        <v>6</v>
      </c>
      <c r="BC42" s="606"/>
      <c r="BD42" s="606">
        <v>6</v>
      </c>
      <c r="BE42" s="98"/>
    </row>
    <row r="43" spans="1:67" s="206" customFormat="1" ht="49.5" customHeight="1" thickBot="1">
      <c r="A43" s="313"/>
      <c r="B43" s="710" t="s">
        <v>93</v>
      </c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1"/>
      <c r="AA43" s="711"/>
      <c r="AB43" s="711"/>
      <c r="AC43" s="711"/>
      <c r="AD43" s="712"/>
      <c r="AE43" s="95">
        <f aca="true" t="shared" si="7" ref="AE43:AP43">SUM(AE40:AE42)</f>
        <v>7</v>
      </c>
      <c r="AF43" s="97">
        <f t="shared" si="7"/>
        <v>210</v>
      </c>
      <c r="AG43" s="260">
        <f t="shared" si="7"/>
        <v>28</v>
      </c>
      <c r="AH43" s="96">
        <f t="shared" si="7"/>
        <v>12</v>
      </c>
      <c r="AI43" s="96">
        <f t="shared" si="7"/>
        <v>0</v>
      </c>
      <c r="AJ43" s="96">
        <f t="shared" si="7"/>
        <v>16</v>
      </c>
      <c r="AK43" s="96">
        <f t="shared" si="7"/>
        <v>0</v>
      </c>
      <c r="AL43" s="96">
        <f t="shared" si="7"/>
        <v>0</v>
      </c>
      <c r="AM43" s="96">
        <f t="shared" si="7"/>
        <v>0</v>
      </c>
      <c r="AN43" s="97">
        <f t="shared" si="7"/>
        <v>0</v>
      </c>
      <c r="AO43" s="95">
        <f t="shared" si="7"/>
        <v>182</v>
      </c>
      <c r="AP43" s="95">
        <f t="shared" si="7"/>
        <v>0</v>
      </c>
      <c r="AQ43" s="96">
        <v>3</v>
      </c>
      <c r="AR43" s="96">
        <v>0</v>
      </c>
      <c r="AS43" s="97">
        <f>SUM(AS40:AS42)</f>
        <v>0</v>
      </c>
      <c r="AT43" s="95">
        <f>SUM(AT40:AT42)</f>
        <v>0</v>
      </c>
      <c r="AU43" s="96">
        <f>SUM(AU40:AU42)</f>
        <v>0</v>
      </c>
      <c r="AV43" s="96">
        <v>1</v>
      </c>
      <c r="AW43" s="97">
        <f aca="true" t="shared" si="8" ref="AW43:BE43">SUM(AW40:AW42)</f>
        <v>0</v>
      </c>
      <c r="AX43" s="209">
        <f t="shared" si="8"/>
        <v>22</v>
      </c>
      <c r="AY43" s="606">
        <f t="shared" si="8"/>
        <v>12</v>
      </c>
      <c r="AZ43" s="606">
        <f t="shared" si="8"/>
        <v>10</v>
      </c>
      <c r="BA43" s="607">
        <f t="shared" si="8"/>
        <v>0</v>
      </c>
      <c r="BB43" s="209">
        <f t="shared" si="8"/>
        <v>6</v>
      </c>
      <c r="BC43" s="606">
        <f t="shared" si="8"/>
        <v>0</v>
      </c>
      <c r="BD43" s="606">
        <f t="shared" si="8"/>
        <v>6</v>
      </c>
      <c r="BE43" s="98">
        <f t="shared" si="8"/>
        <v>0</v>
      </c>
      <c r="BO43" s="314"/>
    </row>
    <row r="44" spans="1:57" s="9" customFormat="1" ht="49.5" customHeight="1" thickBot="1">
      <c r="A44" s="277"/>
      <c r="B44" s="713" t="s">
        <v>76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5"/>
      <c r="AE44" s="95">
        <f aca="true" t="shared" si="9" ref="AE44:BE44">AE27+AE35+AE38+AE43</f>
        <v>53.5</v>
      </c>
      <c r="AF44" s="97">
        <f t="shared" si="9"/>
        <v>1605</v>
      </c>
      <c r="AG44" s="95">
        <f t="shared" si="9"/>
        <v>135</v>
      </c>
      <c r="AH44" s="96">
        <f t="shared" si="9"/>
        <v>68</v>
      </c>
      <c r="AI44" s="96">
        <f t="shared" si="9"/>
        <v>0</v>
      </c>
      <c r="AJ44" s="96">
        <f t="shared" si="9"/>
        <v>20</v>
      </c>
      <c r="AK44" s="96">
        <f t="shared" si="9"/>
        <v>0</v>
      </c>
      <c r="AL44" s="96">
        <f t="shared" si="9"/>
        <v>47</v>
      </c>
      <c r="AM44" s="96">
        <f t="shared" si="9"/>
        <v>0</v>
      </c>
      <c r="AN44" s="97">
        <f t="shared" si="9"/>
        <v>0</v>
      </c>
      <c r="AO44" s="95">
        <f t="shared" si="9"/>
        <v>1470</v>
      </c>
      <c r="AP44" s="95">
        <f t="shared" si="9"/>
        <v>6</v>
      </c>
      <c r="AQ44" s="96">
        <f t="shared" si="9"/>
        <v>6</v>
      </c>
      <c r="AR44" s="96">
        <f t="shared" si="9"/>
        <v>0</v>
      </c>
      <c r="AS44" s="97">
        <f t="shared" si="9"/>
        <v>0</v>
      </c>
      <c r="AT44" s="260">
        <f t="shared" si="9"/>
        <v>2</v>
      </c>
      <c r="AU44" s="96">
        <f t="shared" si="9"/>
        <v>0</v>
      </c>
      <c r="AV44" s="96">
        <f t="shared" si="9"/>
        <v>1</v>
      </c>
      <c r="AW44" s="97">
        <f t="shared" si="9"/>
        <v>0</v>
      </c>
      <c r="AX44" s="209">
        <f t="shared" si="9"/>
        <v>70</v>
      </c>
      <c r="AY44" s="606">
        <f t="shared" si="9"/>
        <v>36</v>
      </c>
      <c r="AZ44" s="606">
        <f t="shared" si="9"/>
        <v>14</v>
      </c>
      <c r="BA44" s="607">
        <f t="shared" si="9"/>
        <v>20</v>
      </c>
      <c r="BB44" s="209">
        <f t="shared" si="9"/>
        <v>65</v>
      </c>
      <c r="BC44" s="606">
        <f t="shared" si="9"/>
        <v>32</v>
      </c>
      <c r="BD44" s="606">
        <f t="shared" si="9"/>
        <v>6</v>
      </c>
      <c r="BE44" s="98">
        <f t="shared" si="9"/>
        <v>27</v>
      </c>
    </row>
    <row r="45" spans="1:57" s="9" customFormat="1" ht="49.5" customHeight="1" thickBot="1">
      <c r="A45" s="277"/>
      <c r="B45" s="716" t="s">
        <v>75</v>
      </c>
      <c r="C45" s="717"/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7"/>
      <c r="Z45" s="717"/>
      <c r="AA45" s="717"/>
      <c r="AB45" s="717"/>
      <c r="AC45" s="717"/>
      <c r="AD45" s="717"/>
      <c r="AE45" s="717"/>
      <c r="AF45" s="717"/>
      <c r="AG45" s="717"/>
      <c r="AH45" s="717"/>
      <c r="AI45" s="717"/>
      <c r="AJ45" s="717"/>
      <c r="AK45" s="717"/>
      <c r="AL45" s="717"/>
      <c r="AM45" s="717"/>
      <c r="AN45" s="717"/>
      <c r="AO45" s="717"/>
      <c r="AP45" s="717"/>
      <c r="AQ45" s="717"/>
      <c r="AR45" s="717"/>
      <c r="AS45" s="717"/>
      <c r="AT45" s="717"/>
      <c r="AU45" s="717"/>
      <c r="AV45" s="717"/>
      <c r="AW45" s="717"/>
      <c r="AX45" s="717"/>
      <c r="AY45" s="717"/>
      <c r="AZ45" s="717"/>
      <c r="BA45" s="717"/>
      <c r="BB45" s="717"/>
      <c r="BC45" s="717"/>
      <c r="BD45" s="717"/>
      <c r="BE45" s="718"/>
    </row>
    <row r="46" spans="1:73" s="9" customFormat="1" ht="49.5" customHeight="1" thickBot="1">
      <c r="A46" s="277"/>
      <c r="B46" s="897" t="s">
        <v>79</v>
      </c>
      <c r="C46" s="898"/>
      <c r="D46" s="898"/>
      <c r="E46" s="898"/>
      <c r="F46" s="898"/>
      <c r="G46" s="898"/>
      <c r="H46" s="898"/>
      <c r="I46" s="898"/>
      <c r="J46" s="898"/>
      <c r="K46" s="898"/>
      <c r="L46" s="898"/>
      <c r="M46" s="898"/>
      <c r="N46" s="898"/>
      <c r="O46" s="898"/>
      <c r="P46" s="898"/>
      <c r="Q46" s="898"/>
      <c r="R46" s="898"/>
      <c r="S46" s="898"/>
      <c r="T46" s="898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898"/>
      <c r="AG46" s="898"/>
      <c r="AH46" s="898"/>
      <c r="AI46" s="898"/>
      <c r="AJ46" s="898"/>
      <c r="AK46" s="898"/>
      <c r="AL46" s="898"/>
      <c r="AM46" s="898"/>
      <c r="AN46" s="898"/>
      <c r="AO46" s="898"/>
      <c r="AP46" s="898"/>
      <c r="AQ46" s="898"/>
      <c r="AR46" s="898"/>
      <c r="AS46" s="898"/>
      <c r="AT46" s="898"/>
      <c r="AU46" s="898"/>
      <c r="AV46" s="898"/>
      <c r="AW46" s="898"/>
      <c r="AX46" s="898"/>
      <c r="AY46" s="898"/>
      <c r="AZ46" s="898"/>
      <c r="BA46" s="898"/>
      <c r="BB46" s="898"/>
      <c r="BC46" s="898"/>
      <c r="BD46" s="898"/>
      <c r="BE46" s="899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</row>
    <row r="47" spans="1:58" s="9" customFormat="1" ht="182.25" customHeight="1" thickBot="1">
      <c r="A47" s="277"/>
      <c r="B47" s="357">
        <v>15</v>
      </c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665" t="s">
        <v>230</v>
      </c>
      <c r="U47" s="666"/>
      <c r="V47" s="667"/>
      <c r="W47" s="900" t="s">
        <v>118</v>
      </c>
      <c r="X47" s="901"/>
      <c r="Y47" s="901"/>
      <c r="Z47" s="901"/>
      <c r="AA47" s="901"/>
      <c r="AB47" s="901"/>
      <c r="AC47" s="901"/>
      <c r="AD47" s="902"/>
      <c r="AE47" s="356">
        <f>AF47/30</f>
        <v>4</v>
      </c>
      <c r="AF47" s="97">
        <v>120</v>
      </c>
      <c r="AG47" s="260">
        <f>AH47+AJ47+AL47</f>
        <v>12</v>
      </c>
      <c r="AH47" s="96">
        <v>6</v>
      </c>
      <c r="AI47" s="103"/>
      <c r="AJ47" s="442"/>
      <c r="AK47" s="442"/>
      <c r="AL47" s="358">
        <v>6</v>
      </c>
      <c r="AM47" s="358"/>
      <c r="AN47" s="104"/>
      <c r="AO47" s="261">
        <f>AF47-AG47</f>
        <v>108</v>
      </c>
      <c r="AP47" s="86"/>
      <c r="AQ47" s="87">
        <v>4</v>
      </c>
      <c r="AR47" s="87"/>
      <c r="AS47" s="443"/>
      <c r="AT47" s="444"/>
      <c r="AU47" s="445"/>
      <c r="AV47" s="445"/>
      <c r="AW47" s="446"/>
      <c r="AX47" s="209"/>
      <c r="AY47" s="447"/>
      <c r="AZ47" s="447"/>
      <c r="BA47" s="448"/>
      <c r="BB47" s="209">
        <v>12</v>
      </c>
      <c r="BC47" s="449">
        <v>6</v>
      </c>
      <c r="BD47" s="449"/>
      <c r="BE47" s="257">
        <v>6</v>
      </c>
      <c r="BF47" s="450"/>
    </row>
    <row r="48" spans="1:57" s="9" customFormat="1" ht="49.5" customHeight="1" thickBot="1">
      <c r="A48" s="277"/>
      <c r="B48" s="882" t="s">
        <v>95</v>
      </c>
      <c r="C48" s="883"/>
      <c r="D48" s="883"/>
      <c r="E48" s="883"/>
      <c r="F48" s="883"/>
      <c r="G48" s="883"/>
      <c r="H48" s="883"/>
      <c r="I48" s="883"/>
      <c r="J48" s="883"/>
      <c r="K48" s="883"/>
      <c r="L48" s="883"/>
      <c r="M48" s="883"/>
      <c r="N48" s="883"/>
      <c r="O48" s="883"/>
      <c r="P48" s="883"/>
      <c r="Q48" s="883"/>
      <c r="R48" s="883"/>
      <c r="S48" s="883"/>
      <c r="T48" s="883"/>
      <c r="U48" s="883"/>
      <c r="V48" s="883"/>
      <c r="W48" s="883"/>
      <c r="X48" s="883"/>
      <c r="Y48" s="883"/>
      <c r="Z48" s="883"/>
      <c r="AA48" s="883"/>
      <c r="AB48" s="883"/>
      <c r="AC48" s="883"/>
      <c r="AD48" s="884"/>
      <c r="AE48" s="386">
        <f>SUM(AE47)</f>
        <v>4</v>
      </c>
      <c r="AF48" s="124">
        <f aca="true" t="shared" si="10" ref="AF48:BE48">SUM(AF47)</f>
        <v>120</v>
      </c>
      <c r="AG48" s="528">
        <f t="shared" si="10"/>
        <v>12</v>
      </c>
      <c r="AH48" s="111">
        <f t="shared" si="10"/>
        <v>6</v>
      </c>
      <c r="AI48" s="111">
        <f t="shared" si="10"/>
        <v>0</v>
      </c>
      <c r="AJ48" s="111">
        <f t="shared" si="10"/>
        <v>0</v>
      </c>
      <c r="AK48" s="111">
        <f t="shared" si="10"/>
        <v>0</v>
      </c>
      <c r="AL48" s="111">
        <f t="shared" si="10"/>
        <v>6</v>
      </c>
      <c r="AM48" s="111">
        <f t="shared" si="10"/>
        <v>0</v>
      </c>
      <c r="AN48" s="124">
        <f t="shared" si="10"/>
        <v>0</v>
      </c>
      <c r="AO48" s="359">
        <f t="shared" si="10"/>
        <v>108</v>
      </c>
      <c r="AP48" s="351">
        <v>0</v>
      </c>
      <c r="AQ48" s="111">
        <v>1</v>
      </c>
      <c r="AR48" s="111">
        <v>0</v>
      </c>
      <c r="AS48" s="124">
        <f t="shared" si="10"/>
        <v>0</v>
      </c>
      <c r="AT48" s="351">
        <f t="shared" si="10"/>
        <v>0</v>
      </c>
      <c r="AU48" s="351">
        <f t="shared" si="10"/>
        <v>0</v>
      </c>
      <c r="AV48" s="351">
        <f t="shared" si="10"/>
        <v>0</v>
      </c>
      <c r="AW48" s="113">
        <f t="shared" si="10"/>
        <v>0</v>
      </c>
      <c r="AX48" s="140">
        <f t="shared" si="10"/>
        <v>0</v>
      </c>
      <c r="AY48" s="360">
        <f t="shared" si="10"/>
        <v>0</v>
      </c>
      <c r="AZ48" s="360">
        <f t="shared" si="10"/>
        <v>0</v>
      </c>
      <c r="BA48" s="361">
        <f t="shared" si="10"/>
        <v>0</v>
      </c>
      <c r="BB48" s="140">
        <f t="shared" si="10"/>
        <v>12</v>
      </c>
      <c r="BC48" s="360">
        <f t="shared" si="10"/>
        <v>6</v>
      </c>
      <c r="BD48" s="360">
        <f t="shared" si="10"/>
        <v>0</v>
      </c>
      <c r="BE48" s="141">
        <f t="shared" si="10"/>
        <v>6</v>
      </c>
    </row>
    <row r="49" spans="1:57" s="9" customFormat="1" ht="49.5" customHeight="1" thickBot="1">
      <c r="A49" s="277"/>
      <c r="B49" s="674" t="s">
        <v>77</v>
      </c>
      <c r="C49" s="675"/>
      <c r="D49" s="675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6"/>
      <c r="AE49" s="356">
        <f>AE48</f>
        <v>4</v>
      </c>
      <c r="AF49" s="97">
        <f aca="true" t="shared" si="11" ref="AF49:BE49">AF48</f>
        <v>120</v>
      </c>
      <c r="AG49" s="95">
        <f t="shared" si="11"/>
        <v>12</v>
      </c>
      <c r="AH49" s="96">
        <f t="shared" si="11"/>
        <v>6</v>
      </c>
      <c r="AI49" s="96">
        <f t="shared" si="11"/>
        <v>0</v>
      </c>
      <c r="AJ49" s="96">
        <f t="shared" si="11"/>
        <v>0</v>
      </c>
      <c r="AK49" s="96">
        <f t="shared" si="11"/>
        <v>0</v>
      </c>
      <c r="AL49" s="96">
        <f t="shared" si="11"/>
        <v>6</v>
      </c>
      <c r="AM49" s="96">
        <f t="shared" si="11"/>
        <v>0</v>
      </c>
      <c r="AN49" s="97">
        <f t="shared" si="11"/>
        <v>0</v>
      </c>
      <c r="AO49" s="97">
        <f t="shared" si="11"/>
        <v>108</v>
      </c>
      <c r="AP49" s="260">
        <f t="shared" si="11"/>
        <v>0</v>
      </c>
      <c r="AQ49" s="96">
        <f t="shared" si="11"/>
        <v>1</v>
      </c>
      <c r="AR49" s="96">
        <f t="shared" si="11"/>
        <v>0</v>
      </c>
      <c r="AS49" s="97">
        <f t="shared" si="11"/>
        <v>0</v>
      </c>
      <c r="AT49" s="260">
        <f t="shared" si="11"/>
        <v>0</v>
      </c>
      <c r="AU49" s="96">
        <f t="shared" si="11"/>
        <v>0</v>
      </c>
      <c r="AV49" s="96">
        <f t="shared" si="11"/>
        <v>0</v>
      </c>
      <c r="AW49" s="97">
        <f t="shared" si="11"/>
        <v>0</v>
      </c>
      <c r="AX49" s="260">
        <f t="shared" si="11"/>
        <v>0</v>
      </c>
      <c r="AY49" s="96">
        <f t="shared" si="11"/>
        <v>0</v>
      </c>
      <c r="AZ49" s="96">
        <f t="shared" si="11"/>
        <v>0</v>
      </c>
      <c r="BA49" s="97">
        <f t="shared" si="11"/>
        <v>0</v>
      </c>
      <c r="BB49" s="260">
        <f t="shared" si="11"/>
        <v>12</v>
      </c>
      <c r="BC49" s="96">
        <f t="shared" si="11"/>
        <v>6</v>
      </c>
      <c r="BD49" s="96">
        <f t="shared" si="11"/>
        <v>0</v>
      </c>
      <c r="BE49" s="97">
        <f t="shared" si="11"/>
        <v>6</v>
      </c>
    </row>
    <row r="50" spans="2:57" s="9" customFormat="1" ht="67.5" customHeight="1" thickBot="1">
      <c r="B50" s="677" t="s">
        <v>70</v>
      </c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8"/>
      <c r="W50" s="678"/>
      <c r="X50" s="678"/>
      <c r="Y50" s="678"/>
      <c r="Z50" s="678"/>
      <c r="AA50" s="678"/>
      <c r="AB50" s="678"/>
      <c r="AC50" s="678"/>
      <c r="AD50" s="679"/>
      <c r="AE50" s="527">
        <f aca="true" t="shared" si="12" ref="AE50:BE50">AE49+AE44</f>
        <v>57.5</v>
      </c>
      <c r="AF50" s="88">
        <f t="shared" si="12"/>
        <v>1725</v>
      </c>
      <c r="AG50" s="86">
        <f t="shared" si="12"/>
        <v>147</v>
      </c>
      <c r="AH50" s="87">
        <f t="shared" si="12"/>
        <v>74</v>
      </c>
      <c r="AI50" s="87">
        <f t="shared" si="12"/>
        <v>0</v>
      </c>
      <c r="AJ50" s="87">
        <f t="shared" si="12"/>
        <v>20</v>
      </c>
      <c r="AK50" s="87">
        <f t="shared" si="12"/>
        <v>0</v>
      </c>
      <c r="AL50" s="87">
        <f t="shared" si="12"/>
        <v>53</v>
      </c>
      <c r="AM50" s="87">
        <f t="shared" si="12"/>
        <v>0</v>
      </c>
      <c r="AN50" s="110">
        <f t="shared" si="12"/>
        <v>0</v>
      </c>
      <c r="AO50" s="608">
        <f t="shared" si="12"/>
        <v>1578</v>
      </c>
      <c r="AP50" s="86">
        <f t="shared" si="12"/>
        <v>6</v>
      </c>
      <c r="AQ50" s="87">
        <f t="shared" si="12"/>
        <v>7</v>
      </c>
      <c r="AR50" s="87">
        <f t="shared" si="12"/>
        <v>0</v>
      </c>
      <c r="AS50" s="88">
        <f t="shared" si="12"/>
        <v>0</v>
      </c>
      <c r="AT50" s="86">
        <f t="shared" si="12"/>
        <v>2</v>
      </c>
      <c r="AU50" s="87">
        <f t="shared" si="12"/>
        <v>0</v>
      </c>
      <c r="AV50" s="87">
        <f t="shared" si="12"/>
        <v>1</v>
      </c>
      <c r="AW50" s="110">
        <f t="shared" si="12"/>
        <v>0</v>
      </c>
      <c r="AX50" s="209">
        <f t="shared" si="12"/>
        <v>70</v>
      </c>
      <c r="AY50" s="606">
        <f t="shared" si="12"/>
        <v>36</v>
      </c>
      <c r="AZ50" s="606">
        <f t="shared" si="12"/>
        <v>14</v>
      </c>
      <c r="BA50" s="607">
        <f t="shared" si="12"/>
        <v>20</v>
      </c>
      <c r="BB50" s="209">
        <f t="shared" si="12"/>
        <v>77</v>
      </c>
      <c r="BC50" s="606">
        <f t="shared" si="12"/>
        <v>38</v>
      </c>
      <c r="BD50" s="606">
        <f t="shared" si="12"/>
        <v>6</v>
      </c>
      <c r="BE50" s="98">
        <f t="shared" si="12"/>
        <v>33</v>
      </c>
    </row>
    <row r="51" spans="2:57" s="9" customFormat="1" ht="39.75" customHeight="1">
      <c r="B51" s="885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887"/>
      <c r="V51" s="887"/>
      <c r="W51" s="211"/>
      <c r="X51" s="211"/>
      <c r="Y51" s="212"/>
      <c r="Z51" s="212"/>
      <c r="AA51" s="213"/>
      <c r="AB51" s="888" t="s">
        <v>30</v>
      </c>
      <c r="AC51" s="889"/>
      <c r="AD51" s="890"/>
      <c r="AE51" s="874" t="s">
        <v>31</v>
      </c>
      <c r="AF51" s="875"/>
      <c r="AG51" s="875"/>
      <c r="AH51" s="875"/>
      <c r="AI51" s="875"/>
      <c r="AJ51" s="875"/>
      <c r="AK51" s="875"/>
      <c r="AL51" s="875"/>
      <c r="AM51" s="875"/>
      <c r="AN51" s="875"/>
      <c r="AO51" s="876"/>
      <c r="AP51" s="878">
        <v>6</v>
      </c>
      <c r="AQ51" s="879"/>
      <c r="AR51" s="879"/>
      <c r="AS51" s="879"/>
      <c r="AT51" s="879"/>
      <c r="AU51" s="879"/>
      <c r="AV51" s="879"/>
      <c r="AW51" s="880"/>
      <c r="AX51" s="362">
        <v>3</v>
      </c>
      <c r="AY51" s="130"/>
      <c r="AZ51" s="130"/>
      <c r="BA51" s="131"/>
      <c r="BB51" s="126">
        <v>3</v>
      </c>
      <c r="BC51" s="149"/>
      <c r="BD51" s="363"/>
      <c r="BE51" s="364"/>
    </row>
    <row r="52" spans="2:57" s="9" customFormat="1" ht="39.75" customHeight="1">
      <c r="B52" s="886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881"/>
      <c r="V52" s="881"/>
      <c r="W52" s="211"/>
      <c r="X52" s="211"/>
      <c r="Y52" s="212"/>
      <c r="Z52" s="212"/>
      <c r="AA52" s="212"/>
      <c r="AB52" s="891"/>
      <c r="AC52" s="892"/>
      <c r="AD52" s="893"/>
      <c r="AE52" s="860" t="s">
        <v>32</v>
      </c>
      <c r="AF52" s="861"/>
      <c r="AG52" s="861"/>
      <c r="AH52" s="861"/>
      <c r="AI52" s="861"/>
      <c r="AJ52" s="861"/>
      <c r="AK52" s="861"/>
      <c r="AL52" s="861"/>
      <c r="AM52" s="861"/>
      <c r="AN52" s="861"/>
      <c r="AO52" s="862"/>
      <c r="AP52" s="863">
        <v>7</v>
      </c>
      <c r="AQ52" s="864"/>
      <c r="AR52" s="864"/>
      <c r="AS52" s="864"/>
      <c r="AT52" s="864"/>
      <c r="AU52" s="864"/>
      <c r="AV52" s="864"/>
      <c r="AW52" s="865"/>
      <c r="AX52" s="365">
        <v>3</v>
      </c>
      <c r="AY52" s="133"/>
      <c r="AZ52" s="133"/>
      <c r="BA52" s="134"/>
      <c r="BB52" s="135">
        <v>4</v>
      </c>
      <c r="BC52" s="146"/>
      <c r="BD52" s="366"/>
      <c r="BE52" s="367"/>
    </row>
    <row r="53" spans="2:57" s="9" customFormat="1" ht="39.75" customHeight="1">
      <c r="B53" s="886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881"/>
      <c r="V53" s="881"/>
      <c r="W53" s="211"/>
      <c r="X53" s="211"/>
      <c r="Y53" s="212"/>
      <c r="Z53" s="212"/>
      <c r="AA53" s="212"/>
      <c r="AB53" s="891"/>
      <c r="AC53" s="892"/>
      <c r="AD53" s="893"/>
      <c r="AE53" s="860" t="s">
        <v>33</v>
      </c>
      <c r="AF53" s="861"/>
      <c r="AG53" s="861"/>
      <c r="AH53" s="861"/>
      <c r="AI53" s="861"/>
      <c r="AJ53" s="861"/>
      <c r="AK53" s="861"/>
      <c r="AL53" s="861"/>
      <c r="AM53" s="861"/>
      <c r="AN53" s="861"/>
      <c r="AO53" s="862"/>
      <c r="AP53" s="863"/>
      <c r="AQ53" s="864"/>
      <c r="AR53" s="864"/>
      <c r="AS53" s="864"/>
      <c r="AT53" s="864"/>
      <c r="AU53" s="864"/>
      <c r="AV53" s="864"/>
      <c r="AW53" s="865"/>
      <c r="AX53" s="365"/>
      <c r="AY53" s="133"/>
      <c r="AZ53" s="133"/>
      <c r="BA53" s="134"/>
      <c r="BB53" s="135"/>
      <c r="BC53" s="146"/>
      <c r="BD53" s="366"/>
      <c r="BE53" s="367"/>
    </row>
    <row r="54" spans="2:57" s="9" customFormat="1" ht="39.75" customHeight="1">
      <c r="B54" s="886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6" t="s">
        <v>34</v>
      </c>
      <c r="U54" s="877"/>
      <c r="V54" s="877"/>
      <c r="W54" s="211"/>
      <c r="X54" s="211"/>
      <c r="Y54" s="212"/>
      <c r="Z54" s="212"/>
      <c r="AA54" s="212"/>
      <c r="AB54" s="891"/>
      <c r="AC54" s="892"/>
      <c r="AD54" s="893"/>
      <c r="AE54" s="860" t="s">
        <v>35</v>
      </c>
      <c r="AF54" s="861"/>
      <c r="AG54" s="861"/>
      <c r="AH54" s="861"/>
      <c r="AI54" s="861"/>
      <c r="AJ54" s="861"/>
      <c r="AK54" s="861"/>
      <c r="AL54" s="861"/>
      <c r="AM54" s="861"/>
      <c r="AN54" s="861"/>
      <c r="AO54" s="862"/>
      <c r="AP54" s="863"/>
      <c r="AQ54" s="864"/>
      <c r="AR54" s="864"/>
      <c r="AS54" s="864"/>
      <c r="AT54" s="864"/>
      <c r="AU54" s="864"/>
      <c r="AV54" s="864"/>
      <c r="AW54" s="865"/>
      <c r="AX54" s="365"/>
      <c r="AY54" s="133"/>
      <c r="AZ54" s="133"/>
      <c r="BA54" s="134"/>
      <c r="BB54" s="135"/>
      <c r="BC54" s="146"/>
      <c r="BD54" s="366"/>
      <c r="BE54" s="367"/>
    </row>
    <row r="55" spans="2:57" s="9" customFormat="1" ht="39.75" customHeight="1">
      <c r="B55" s="886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873" t="s">
        <v>57</v>
      </c>
      <c r="U55" s="873"/>
      <c r="V55" s="217"/>
      <c r="W55" s="211"/>
      <c r="X55" s="211"/>
      <c r="Y55" s="218"/>
      <c r="Z55" s="218"/>
      <c r="AA55" s="218"/>
      <c r="AB55" s="891"/>
      <c r="AC55" s="892"/>
      <c r="AD55" s="893"/>
      <c r="AE55" s="860" t="s">
        <v>36</v>
      </c>
      <c r="AF55" s="861"/>
      <c r="AG55" s="861"/>
      <c r="AH55" s="861"/>
      <c r="AI55" s="861"/>
      <c r="AJ55" s="861"/>
      <c r="AK55" s="861"/>
      <c r="AL55" s="861"/>
      <c r="AM55" s="861"/>
      <c r="AN55" s="861"/>
      <c r="AO55" s="862"/>
      <c r="AP55" s="863">
        <v>2</v>
      </c>
      <c r="AQ55" s="864"/>
      <c r="AR55" s="864"/>
      <c r="AS55" s="864"/>
      <c r="AT55" s="864"/>
      <c r="AU55" s="864"/>
      <c r="AV55" s="864"/>
      <c r="AW55" s="865"/>
      <c r="AX55" s="365">
        <v>1</v>
      </c>
      <c r="AY55" s="133"/>
      <c r="AZ55" s="133"/>
      <c r="BA55" s="134"/>
      <c r="BB55" s="135">
        <v>1</v>
      </c>
      <c r="BC55" s="146"/>
      <c r="BD55" s="366"/>
      <c r="BE55" s="367"/>
    </row>
    <row r="56" spans="2:57" s="9" customFormat="1" ht="39.75" customHeight="1">
      <c r="B56" s="886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866" t="s">
        <v>58</v>
      </c>
      <c r="U56" s="866"/>
      <c r="V56" s="217"/>
      <c r="W56" s="211"/>
      <c r="X56" s="211"/>
      <c r="Y56" s="212"/>
      <c r="Z56" s="212"/>
      <c r="AA56" s="212"/>
      <c r="AB56" s="891"/>
      <c r="AC56" s="892"/>
      <c r="AD56" s="893"/>
      <c r="AE56" s="860" t="s">
        <v>23</v>
      </c>
      <c r="AF56" s="861"/>
      <c r="AG56" s="861"/>
      <c r="AH56" s="861"/>
      <c r="AI56" s="861"/>
      <c r="AJ56" s="861"/>
      <c r="AK56" s="861"/>
      <c r="AL56" s="861"/>
      <c r="AM56" s="861"/>
      <c r="AN56" s="861"/>
      <c r="AO56" s="862"/>
      <c r="AP56" s="863"/>
      <c r="AQ56" s="864"/>
      <c r="AR56" s="864"/>
      <c r="AS56" s="864"/>
      <c r="AT56" s="864"/>
      <c r="AU56" s="864"/>
      <c r="AV56" s="864"/>
      <c r="AW56" s="865"/>
      <c r="AX56" s="365"/>
      <c r="AY56" s="133"/>
      <c r="AZ56" s="133"/>
      <c r="BA56" s="134"/>
      <c r="BB56" s="145"/>
      <c r="BC56" s="146"/>
      <c r="BD56" s="366"/>
      <c r="BE56" s="367"/>
    </row>
    <row r="57" spans="2:57" s="9" customFormat="1" ht="39.75" customHeight="1">
      <c r="B57" s="886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866" t="s">
        <v>59</v>
      </c>
      <c r="U57" s="866"/>
      <c r="V57" s="217"/>
      <c r="W57" s="211"/>
      <c r="X57" s="211"/>
      <c r="Y57" s="212"/>
      <c r="Z57" s="212"/>
      <c r="AA57" s="212"/>
      <c r="AB57" s="891"/>
      <c r="AC57" s="892"/>
      <c r="AD57" s="893"/>
      <c r="AE57" s="860" t="s">
        <v>24</v>
      </c>
      <c r="AF57" s="861"/>
      <c r="AG57" s="861"/>
      <c r="AH57" s="861"/>
      <c r="AI57" s="861"/>
      <c r="AJ57" s="861"/>
      <c r="AK57" s="861"/>
      <c r="AL57" s="861"/>
      <c r="AM57" s="861"/>
      <c r="AN57" s="861"/>
      <c r="AO57" s="862"/>
      <c r="AP57" s="863">
        <v>1</v>
      </c>
      <c r="AQ57" s="864"/>
      <c r="AR57" s="864"/>
      <c r="AS57" s="864"/>
      <c r="AT57" s="864"/>
      <c r="AU57" s="864"/>
      <c r="AV57" s="864"/>
      <c r="AW57" s="865"/>
      <c r="AX57" s="365">
        <v>1</v>
      </c>
      <c r="AY57" s="133"/>
      <c r="AZ57" s="133"/>
      <c r="BA57" s="134"/>
      <c r="BB57" s="145"/>
      <c r="BC57" s="146"/>
      <c r="BD57" s="366"/>
      <c r="BE57" s="367"/>
    </row>
    <row r="58" spans="2:57" s="9" customFormat="1" ht="39.75" customHeight="1" thickBot="1">
      <c r="B58" s="886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866" t="s">
        <v>60</v>
      </c>
      <c r="U58" s="866"/>
      <c r="V58" s="866"/>
      <c r="W58" s="211"/>
      <c r="X58" s="211"/>
      <c r="Y58" s="212"/>
      <c r="Z58" s="212"/>
      <c r="AA58" s="212"/>
      <c r="AB58" s="894"/>
      <c r="AC58" s="895"/>
      <c r="AD58" s="896"/>
      <c r="AE58" s="867" t="s">
        <v>37</v>
      </c>
      <c r="AF58" s="868"/>
      <c r="AG58" s="868"/>
      <c r="AH58" s="868"/>
      <c r="AI58" s="868"/>
      <c r="AJ58" s="868"/>
      <c r="AK58" s="868"/>
      <c r="AL58" s="868"/>
      <c r="AM58" s="868"/>
      <c r="AN58" s="868"/>
      <c r="AO58" s="869"/>
      <c r="AP58" s="870"/>
      <c r="AQ58" s="871"/>
      <c r="AR58" s="871"/>
      <c r="AS58" s="871"/>
      <c r="AT58" s="871"/>
      <c r="AU58" s="871"/>
      <c r="AV58" s="871"/>
      <c r="AW58" s="872"/>
      <c r="AX58" s="368"/>
      <c r="AY58" s="137"/>
      <c r="AZ58" s="137"/>
      <c r="BA58" s="138"/>
      <c r="BB58" s="369"/>
      <c r="BC58" s="370"/>
      <c r="BD58" s="371"/>
      <c r="BE58" s="372"/>
    </row>
    <row r="59" spans="23:41" s="9" customFormat="1" ht="33.75" customHeight="1">
      <c r="W59" s="221"/>
      <c r="X59" s="221"/>
      <c r="Y59" s="221"/>
      <c r="Z59" s="221"/>
      <c r="AA59" s="221"/>
      <c r="AB59" s="221"/>
      <c r="AC59" s="221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2:53" s="9" customFormat="1" ht="33.7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Y60" s="221"/>
      <c r="Z60" s="221"/>
      <c r="AA60" s="221"/>
      <c r="AB60" s="8"/>
      <c r="AC60" s="8"/>
      <c r="AD60" s="8"/>
      <c r="AE60" s="8"/>
      <c r="AF60" s="8"/>
      <c r="AG60" s="295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</row>
    <row r="61" spans="2:56" s="9" customFormat="1" ht="33.7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V61" s="244"/>
      <c r="W61" s="244"/>
      <c r="X61" s="244"/>
      <c r="Y61" s="10"/>
      <c r="Z61" s="10"/>
      <c r="AA61" s="10"/>
      <c r="AB61" s="10"/>
      <c r="AC61" s="10"/>
      <c r="AD61" s="10"/>
      <c r="AE61" s="10"/>
      <c r="AF61" s="657" t="s">
        <v>191</v>
      </c>
      <c r="AG61" s="657"/>
      <c r="AH61" s="657"/>
      <c r="AI61" s="657"/>
      <c r="AJ61" s="657"/>
      <c r="AK61" s="657"/>
      <c r="AL61" s="657"/>
      <c r="AM61" s="657"/>
      <c r="AN61" s="657"/>
      <c r="AO61" s="657"/>
      <c r="AP61" s="657"/>
      <c r="AQ61" s="657"/>
      <c r="AR61" s="657"/>
      <c r="AS61" s="657"/>
      <c r="AT61" s="657"/>
      <c r="AU61" s="657"/>
      <c r="AV61" s="657"/>
      <c r="AW61" s="657"/>
      <c r="AX61" s="657"/>
      <c r="AY61" s="657"/>
      <c r="AZ61" s="657"/>
      <c r="BA61" s="657"/>
      <c r="BB61" s="657"/>
      <c r="BC61" s="657"/>
      <c r="BD61" s="15"/>
    </row>
    <row r="62" spans="21:56" s="9" customFormat="1" ht="24.75" customHeight="1">
      <c r="U62" s="44"/>
      <c r="V62" s="14"/>
      <c r="W62" s="14"/>
      <c r="X62" s="14"/>
      <c r="Y62" s="10"/>
      <c r="Z62" s="10"/>
      <c r="AA62" s="245"/>
      <c r="AB62" s="10"/>
      <c r="AC62" s="10"/>
      <c r="AD62" s="10"/>
      <c r="AE62" s="14"/>
      <c r="AF62" s="10"/>
      <c r="AG62" s="10"/>
      <c r="AH62" s="10"/>
      <c r="AI62" s="10"/>
      <c r="AJ62" s="10"/>
      <c r="AK62" s="14"/>
      <c r="AL62" s="14"/>
      <c r="AM62" s="14"/>
      <c r="AN62" s="10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21:56" s="9" customFormat="1" ht="24.75" customHeight="1">
      <c r="U63" s="44"/>
      <c r="V63" s="239"/>
      <c r="W63" s="239"/>
      <c r="X63" s="239"/>
      <c r="Y63" s="239"/>
      <c r="Z63" s="246"/>
      <c r="AA63" s="247"/>
      <c r="AB63" s="248"/>
      <c r="AC63" s="249"/>
      <c r="AD63" s="249"/>
      <c r="AE63" s="249"/>
      <c r="AF63" s="249"/>
      <c r="AG63" s="249"/>
      <c r="AH63" s="10"/>
      <c r="AI63" s="10"/>
      <c r="AJ63" s="10"/>
      <c r="AK63" s="14"/>
      <c r="AL63" s="14"/>
      <c r="AM63" s="14"/>
      <c r="AN63" s="10"/>
      <c r="AO63" s="21"/>
      <c r="AP63" s="22"/>
      <c r="AQ63" s="21"/>
      <c r="AR63" s="22"/>
      <c r="AS63" s="23"/>
      <c r="AT63" s="24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256" s="9" customFormat="1" ht="36.75" customHeight="1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532" t="s">
        <v>134</v>
      </c>
      <c r="V64" s="533"/>
      <c r="W64" s="534"/>
      <c r="X64" s="535"/>
      <c r="Y64" s="535"/>
      <c r="Z64" s="536" t="s">
        <v>192</v>
      </c>
      <c r="AA64" s="537"/>
      <c r="AB64" s="536"/>
      <c r="AC64" s="538"/>
      <c r="AD64" s="539"/>
      <c r="AE64" s="539"/>
      <c r="AF64" s="534"/>
      <c r="AG64" s="540"/>
      <c r="AH64" s="540"/>
      <c r="AI64" s="539"/>
      <c r="AJ64" s="538"/>
      <c r="AK64" s="539"/>
      <c r="AL64" s="642" t="s">
        <v>193</v>
      </c>
      <c r="AM64" s="642"/>
      <c r="AN64" s="642"/>
      <c r="AO64" s="642"/>
      <c r="AP64" s="642"/>
      <c r="AQ64" s="642"/>
      <c r="AR64" s="642"/>
      <c r="AS64" s="642"/>
      <c r="AT64" s="642"/>
      <c r="AU64" s="642"/>
      <c r="AV64" s="536"/>
      <c r="AW64" s="541" t="s">
        <v>194</v>
      </c>
      <c r="AX64" s="536"/>
      <c r="AY64" s="542"/>
      <c r="AZ64" s="542"/>
      <c r="BA64" s="537" t="s">
        <v>195</v>
      </c>
      <c r="BB64" s="542"/>
      <c r="BC64" s="536"/>
      <c r="BD64" s="486"/>
      <c r="BE64" s="486"/>
      <c r="BF64" s="486"/>
      <c r="BG64" s="486"/>
      <c r="BH64" s="486"/>
      <c r="BI64" s="486"/>
      <c r="BJ64" s="486"/>
      <c r="BK64" s="486"/>
      <c r="BL64" s="486"/>
      <c r="BM64" s="486"/>
      <c r="BN64" s="486"/>
      <c r="BO64" s="486"/>
      <c r="BP64" s="486"/>
      <c r="BQ64" s="486"/>
      <c r="BR64" s="486"/>
      <c r="BS64" s="486"/>
      <c r="BT64" s="486"/>
      <c r="BU64" s="486"/>
      <c r="BV64" s="486"/>
      <c r="BW64" s="486"/>
      <c r="BX64" s="486"/>
      <c r="BY64" s="486"/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6"/>
      <c r="CL64" s="486"/>
      <c r="CM64" s="486"/>
      <c r="CN64" s="486"/>
      <c r="CO64" s="486"/>
      <c r="CP64" s="486"/>
      <c r="CQ64" s="486"/>
      <c r="CR64" s="486"/>
      <c r="CS64" s="486"/>
      <c r="CT64" s="486"/>
      <c r="CU64" s="486"/>
      <c r="CV64" s="486"/>
      <c r="CW64" s="486"/>
      <c r="CX64" s="486"/>
      <c r="CY64" s="486"/>
      <c r="CZ64" s="486"/>
      <c r="DA64" s="486"/>
      <c r="DB64" s="486"/>
      <c r="DC64" s="486"/>
      <c r="DD64" s="486"/>
      <c r="DE64" s="486"/>
      <c r="DF64" s="486"/>
      <c r="DG64" s="486"/>
      <c r="DH64" s="486"/>
      <c r="DI64" s="486"/>
      <c r="DJ64" s="486"/>
      <c r="DK64" s="486"/>
      <c r="DL64" s="486"/>
      <c r="DM64" s="486"/>
      <c r="DN64" s="486"/>
      <c r="DO64" s="486"/>
      <c r="DP64" s="486"/>
      <c r="DQ64" s="486"/>
      <c r="DR64" s="486"/>
      <c r="DS64" s="486"/>
      <c r="DT64" s="486"/>
      <c r="DU64" s="486"/>
      <c r="DV64" s="486"/>
      <c r="DW64" s="486"/>
      <c r="DX64" s="486"/>
      <c r="DY64" s="486"/>
      <c r="DZ64" s="486"/>
      <c r="EA64" s="486"/>
      <c r="EB64" s="486"/>
      <c r="EC64" s="486"/>
      <c r="ED64" s="486"/>
      <c r="EE64" s="486"/>
      <c r="EF64" s="486"/>
      <c r="EG64" s="486"/>
      <c r="EH64" s="486"/>
      <c r="EI64" s="486"/>
      <c r="EJ64" s="486"/>
      <c r="EK64" s="486"/>
      <c r="EL64" s="486"/>
      <c r="EM64" s="486"/>
      <c r="EN64" s="486"/>
      <c r="EO64" s="486"/>
      <c r="EP64" s="486"/>
      <c r="EQ64" s="486"/>
      <c r="ER64" s="486"/>
      <c r="ES64" s="486"/>
      <c r="ET64" s="486"/>
      <c r="EU64" s="486"/>
      <c r="EV64" s="486"/>
      <c r="EW64" s="486"/>
      <c r="EX64" s="486"/>
      <c r="EY64" s="486"/>
      <c r="EZ64" s="486"/>
      <c r="FA64" s="486"/>
      <c r="FB64" s="486"/>
      <c r="FC64" s="486"/>
      <c r="FD64" s="486"/>
      <c r="FE64" s="486"/>
      <c r="FF64" s="486"/>
      <c r="FG64" s="486"/>
      <c r="FH64" s="486"/>
      <c r="FI64" s="486"/>
      <c r="FJ64" s="486"/>
      <c r="FK64" s="486"/>
      <c r="FL64" s="486"/>
      <c r="FM64" s="486"/>
      <c r="FN64" s="486"/>
      <c r="FO64" s="486"/>
      <c r="FP64" s="486"/>
      <c r="FQ64" s="486"/>
      <c r="FR64" s="486"/>
      <c r="FS64" s="486"/>
      <c r="FT64" s="486"/>
      <c r="FU64" s="486"/>
      <c r="FV64" s="486"/>
      <c r="FW64" s="486"/>
      <c r="FX64" s="486"/>
      <c r="FY64" s="486"/>
      <c r="FZ64" s="486"/>
      <c r="GA64" s="486"/>
      <c r="GB64" s="486"/>
      <c r="GC64" s="486"/>
      <c r="GD64" s="486"/>
      <c r="GE64" s="486"/>
      <c r="GF64" s="486"/>
      <c r="GG64" s="486"/>
      <c r="GH64" s="486"/>
      <c r="GI64" s="486"/>
      <c r="GJ64" s="486"/>
      <c r="GK64" s="486"/>
      <c r="GL64" s="486"/>
      <c r="GM64" s="486"/>
      <c r="GN64" s="486"/>
      <c r="GO64" s="486"/>
      <c r="GP64" s="486"/>
      <c r="GQ64" s="486"/>
      <c r="GR64" s="486"/>
      <c r="GS64" s="486"/>
      <c r="GT64" s="486"/>
      <c r="GU64" s="486"/>
      <c r="GV64" s="486"/>
      <c r="GW64" s="486"/>
      <c r="GX64" s="486"/>
      <c r="GY64" s="486"/>
      <c r="GZ64" s="486"/>
      <c r="HA64" s="486"/>
      <c r="HB64" s="486"/>
      <c r="HC64" s="486"/>
      <c r="HD64" s="486"/>
      <c r="HE64" s="486"/>
      <c r="HF64" s="486"/>
      <c r="HG64" s="486"/>
      <c r="HH64" s="486"/>
      <c r="HI64" s="486"/>
      <c r="HJ64" s="486"/>
      <c r="HK64" s="486"/>
      <c r="HL64" s="486"/>
      <c r="HM64" s="486"/>
      <c r="HN64" s="486"/>
      <c r="HO64" s="486"/>
      <c r="HP64" s="486"/>
      <c r="HQ64" s="486"/>
      <c r="HR64" s="486"/>
      <c r="HS64" s="486"/>
      <c r="HT64" s="486"/>
      <c r="HU64" s="486"/>
      <c r="HV64" s="486"/>
      <c r="HW64" s="486"/>
      <c r="HX64" s="486"/>
      <c r="HY64" s="486"/>
      <c r="HZ64" s="486"/>
      <c r="IA64" s="486"/>
      <c r="IB64" s="486"/>
      <c r="IC64" s="486"/>
      <c r="ID64" s="486"/>
      <c r="IE64" s="486"/>
      <c r="IF64" s="486"/>
      <c r="IG64" s="486"/>
      <c r="IH64" s="486"/>
      <c r="II64" s="486"/>
      <c r="IJ64" s="486"/>
      <c r="IK64" s="486"/>
      <c r="IL64" s="486"/>
      <c r="IM64" s="486"/>
      <c r="IN64" s="486"/>
      <c r="IO64" s="486"/>
      <c r="IP64" s="486"/>
      <c r="IQ64" s="486"/>
      <c r="IR64" s="486"/>
      <c r="IS64" s="486"/>
      <c r="IT64" s="486"/>
      <c r="IU64" s="486"/>
      <c r="IV64" s="486"/>
    </row>
    <row r="65" spans="1:256" s="16" customFormat="1" ht="38.25" customHeight="1">
      <c r="A65" s="487"/>
      <c r="B65" s="543"/>
      <c r="C65" s="543"/>
      <c r="D65" s="543"/>
      <c r="E65" s="543"/>
      <c r="F65" s="543"/>
      <c r="G65" s="543"/>
      <c r="H65" s="543"/>
      <c r="I65" s="543"/>
      <c r="J65" s="543"/>
      <c r="K65" s="543"/>
      <c r="L65" s="543"/>
      <c r="M65" s="543"/>
      <c r="N65" s="543"/>
      <c r="O65" s="543"/>
      <c r="P65" s="543"/>
      <c r="Q65" s="543"/>
      <c r="R65" s="543"/>
      <c r="S65" s="543"/>
      <c r="T65" s="543"/>
      <c r="U65" s="544"/>
      <c r="V65" s="545"/>
      <c r="W65" s="546"/>
      <c r="X65" s="547" t="s">
        <v>55</v>
      </c>
      <c r="Y65" s="548"/>
      <c r="Z65" s="549"/>
      <c r="AA65" s="550" t="s">
        <v>56</v>
      </c>
      <c r="AB65" s="551"/>
      <c r="AC65" s="550"/>
      <c r="AD65" s="551"/>
      <c r="AE65" s="552"/>
      <c r="AF65" s="546"/>
      <c r="AG65" s="547"/>
      <c r="AH65" s="548"/>
      <c r="AI65" s="549"/>
      <c r="AJ65" s="550"/>
      <c r="AK65" s="551"/>
      <c r="AL65" s="642"/>
      <c r="AM65" s="642"/>
      <c r="AN65" s="642"/>
      <c r="AO65" s="642"/>
      <c r="AP65" s="642"/>
      <c r="AQ65" s="642"/>
      <c r="AR65" s="642"/>
      <c r="AS65" s="642"/>
      <c r="AT65" s="642"/>
      <c r="AU65" s="642"/>
      <c r="AV65" s="553"/>
      <c r="AW65" s="548"/>
      <c r="AX65" s="550" t="s">
        <v>56</v>
      </c>
      <c r="AY65" s="551"/>
      <c r="AZ65" s="551"/>
      <c r="BA65" s="552"/>
      <c r="BB65" s="554"/>
      <c r="BC65" s="554"/>
      <c r="BD65" s="487"/>
      <c r="BE65" s="487"/>
      <c r="BF65" s="487"/>
      <c r="BG65" s="487"/>
      <c r="BH65" s="487"/>
      <c r="BI65" s="487"/>
      <c r="BJ65" s="487"/>
      <c r="BK65" s="487"/>
      <c r="BL65" s="487"/>
      <c r="BM65" s="487"/>
      <c r="BN65" s="487"/>
      <c r="BO65" s="487"/>
      <c r="BP65" s="487"/>
      <c r="BQ65" s="487"/>
      <c r="BR65" s="487"/>
      <c r="BS65" s="487"/>
      <c r="BT65" s="487"/>
      <c r="BU65" s="487"/>
      <c r="BV65" s="487"/>
      <c r="BW65" s="487"/>
      <c r="BX65" s="487"/>
      <c r="BY65" s="487"/>
      <c r="BZ65" s="487"/>
      <c r="CA65" s="487"/>
      <c r="CB65" s="487"/>
      <c r="CC65" s="487"/>
      <c r="CD65" s="487"/>
      <c r="CE65" s="487"/>
      <c r="CF65" s="487"/>
      <c r="CG65" s="487"/>
      <c r="CH65" s="487"/>
      <c r="CI65" s="487"/>
      <c r="CJ65" s="487"/>
      <c r="CK65" s="487"/>
      <c r="CL65" s="487"/>
      <c r="CM65" s="487"/>
      <c r="CN65" s="487"/>
      <c r="CO65" s="487"/>
      <c r="CP65" s="487"/>
      <c r="CQ65" s="487"/>
      <c r="CR65" s="487"/>
      <c r="CS65" s="487"/>
      <c r="CT65" s="487"/>
      <c r="CU65" s="487"/>
      <c r="CV65" s="487"/>
      <c r="CW65" s="487"/>
      <c r="CX65" s="487"/>
      <c r="CY65" s="487"/>
      <c r="CZ65" s="487"/>
      <c r="DA65" s="487"/>
      <c r="DB65" s="487"/>
      <c r="DC65" s="487"/>
      <c r="DD65" s="487"/>
      <c r="DE65" s="487"/>
      <c r="DF65" s="487"/>
      <c r="DG65" s="487"/>
      <c r="DH65" s="487"/>
      <c r="DI65" s="487"/>
      <c r="DJ65" s="487"/>
      <c r="DK65" s="487"/>
      <c r="DL65" s="487"/>
      <c r="DM65" s="487"/>
      <c r="DN65" s="487"/>
      <c r="DO65" s="487"/>
      <c r="DP65" s="487"/>
      <c r="DQ65" s="487"/>
      <c r="DR65" s="487"/>
      <c r="DS65" s="487"/>
      <c r="DT65" s="487"/>
      <c r="DU65" s="487"/>
      <c r="DV65" s="487"/>
      <c r="DW65" s="487"/>
      <c r="DX65" s="487"/>
      <c r="DY65" s="487"/>
      <c r="DZ65" s="487"/>
      <c r="EA65" s="487"/>
      <c r="EB65" s="487"/>
      <c r="EC65" s="487"/>
      <c r="ED65" s="487"/>
      <c r="EE65" s="487"/>
      <c r="EF65" s="487"/>
      <c r="EG65" s="487"/>
      <c r="EH65" s="487"/>
      <c r="EI65" s="487"/>
      <c r="EJ65" s="487"/>
      <c r="EK65" s="487"/>
      <c r="EL65" s="487"/>
      <c r="EM65" s="487"/>
      <c r="EN65" s="487"/>
      <c r="EO65" s="487"/>
      <c r="EP65" s="487"/>
      <c r="EQ65" s="487"/>
      <c r="ER65" s="487"/>
      <c r="ES65" s="487"/>
      <c r="ET65" s="487"/>
      <c r="EU65" s="487"/>
      <c r="EV65" s="487"/>
      <c r="EW65" s="487"/>
      <c r="EX65" s="487"/>
      <c r="EY65" s="487"/>
      <c r="EZ65" s="487"/>
      <c r="FA65" s="487"/>
      <c r="FB65" s="487"/>
      <c r="FC65" s="487"/>
      <c r="FD65" s="487"/>
      <c r="FE65" s="487"/>
      <c r="FF65" s="487"/>
      <c r="FG65" s="487"/>
      <c r="FH65" s="487"/>
      <c r="FI65" s="487"/>
      <c r="FJ65" s="487"/>
      <c r="FK65" s="487"/>
      <c r="FL65" s="487"/>
      <c r="FM65" s="487"/>
      <c r="FN65" s="487"/>
      <c r="FO65" s="487"/>
      <c r="FP65" s="487"/>
      <c r="FQ65" s="487"/>
      <c r="FR65" s="487"/>
      <c r="FS65" s="487"/>
      <c r="FT65" s="487"/>
      <c r="FU65" s="487"/>
      <c r="FV65" s="487"/>
      <c r="FW65" s="487"/>
      <c r="FX65" s="487"/>
      <c r="FY65" s="487"/>
      <c r="FZ65" s="487"/>
      <c r="GA65" s="487"/>
      <c r="GB65" s="487"/>
      <c r="GC65" s="487"/>
      <c r="GD65" s="487"/>
      <c r="GE65" s="487"/>
      <c r="GF65" s="487"/>
      <c r="GG65" s="487"/>
      <c r="GH65" s="487"/>
      <c r="GI65" s="487"/>
      <c r="GJ65" s="487"/>
      <c r="GK65" s="487"/>
      <c r="GL65" s="487"/>
      <c r="GM65" s="487"/>
      <c r="GN65" s="487"/>
      <c r="GO65" s="487"/>
      <c r="GP65" s="487"/>
      <c r="GQ65" s="487"/>
      <c r="GR65" s="487"/>
      <c r="GS65" s="487"/>
      <c r="GT65" s="487"/>
      <c r="GU65" s="487"/>
      <c r="GV65" s="487"/>
      <c r="GW65" s="487"/>
      <c r="GX65" s="487"/>
      <c r="GY65" s="487"/>
      <c r="GZ65" s="487"/>
      <c r="HA65" s="487"/>
      <c r="HB65" s="487"/>
      <c r="HC65" s="487"/>
      <c r="HD65" s="487"/>
      <c r="HE65" s="487"/>
      <c r="HF65" s="487"/>
      <c r="HG65" s="487"/>
      <c r="HH65" s="487"/>
      <c r="HI65" s="487"/>
      <c r="HJ65" s="487"/>
      <c r="HK65" s="487"/>
      <c r="HL65" s="487"/>
      <c r="HM65" s="487"/>
      <c r="HN65" s="487"/>
      <c r="HO65" s="487"/>
      <c r="HP65" s="487"/>
      <c r="HQ65" s="487"/>
      <c r="HR65" s="487"/>
      <c r="HS65" s="487"/>
      <c r="HT65" s="487"/>
      <c r="HU65" s="487"/>
      <c r="HV65" s="487"/>
      <c r="HW65" s="487"/>
      <c r="HX65" s="487"/>
      <c r="HY65" s="487"/>
      <c r="HZ65" s="487"/>
      <c r="IA65" s="487"/>
      <c r="IB65" s="487"/>
      <c r="IC65" s="487"/>
      <c r="ID65" s="487"/>
      <c r="IE65" s="487"/>
      <c r="IF65" s="487"/>
      <c r="IG65" s="487"/>
      <c r="IH65" s="487"/>
      <c r="II65" s="487"/>
      <c r="IJ65" s="487"/>
      <c r="IK65" s="487"/>
      <c r="IL65" s="487"/>
      <c r="IM65" s="487"/>
      <c r="IN65" s="487"/>
      <c r="IO65" s="487"/>
      <c r="IP65" s="487"/>
      <c r="IQ65" s="487"/>
      <c r="IR65" s="487"/>
      <c r="IS65" s="487"/>
      <c r="IT65" s="487"/>
      <c r="IU65" s="487"/>
      <c r="IV65" s="487"/>
    </row>
    <row r="66" spans="2:52" s="9" customFormat="1" ht="24.75" customHeight="1">
      <c r="B66" s="297"/>
      <c r="U66" s="41"/>
      <c r="V66" s="26"/>
      <c r="W66" s="42"/>
      <c r="X66" s="43"/>
      <c r="Y66" s="43"/>
      <c r="Z66" s="43"/>
      <c r="AA66" s="32"/>
      <c r="AB66" s="32"/>
      <c r="AC66" s="32"/>
      <c r="AD66" s="32"/>
      <c r="AE66" s="25"/>
      <c r="AF66" s="34"/>
      <c r="AH66" s="10"/>
      <c r="AI66" s="10"/>
      <c r="AJ66" s="10"/>
      <c r="AK66" s="10"/>
      <c r="AL66" s="10"/>
      <c r="AM66" s="10"/>
      <c r="AN66" s="10"/>
      <c r="AO66" s="26"/>
      <c r="AP66" s="26"/>
      <c r="AQ66" s="26"/>
      <c r="AS66" s="26"/>
      <c r="AT66" s="26"/>
      <c r="AU66" s="27"/>
      <c r="AV66" s="27"/>
      <c r="AW66" s="28"/>
      <c r="AX66" s="27"/>
      <c r="AY66" s="27"/>
      <c r="AZ66" s="29"/>
    </row>
    <row r="67" spans="21:52" s="9" customFormat="1" ht="24.75" customHeight="1">
      <c r="U67" s="44"/>
      <c r="V67" s="45"/>
      <c r="W67" s="31"/>
      <c r="X67" s="46"/>
      <c r="Y67" s="32"/>
      <c r="Z67" s="32"/>
      <c r="AA67" s="33"/>
      <c r="AB67" s="47"/>
      <c r="AC67" s="34"/>
      <c r="AD67" s="33"/>
      <c r="AE67" s="29"/>
      <c r="AF67" s="33"/>
      <c r="AH67" s="10"/>
      <c r="AI67" s="10"/>
      <c r="AJ67" s="10"/>
      <c r="AK67" s="14"/>
      <c r="AL67" s="14"/>
      <c r="AM67" s="14"/>
      <c r="AN67" s="10"/>
      <c r="AO67" s="30"/>
      <c r="AP67" s="31"/>
      <c r="AQ67" s="31"/>
      <c r="AR67" s="26"/>
      <c r="AS67" s="26"/>
      <c r="AT67" s="32"/>
      <c r="AU67" s="33"/>
      <c r="AV67" s="34"/>
      <c r="AW67" s="34"/>
      <c r="AX67" s="29"/>
      <c r="AY67" s="34"/>
      <c r="AZ67" s="33"/>
    </row>
    <row r="68" spans="2:52" s="300" customFormat="1" ht="39.75" customHeight="1">
      <c r="B68" s="643"/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3"/>
      <c r="N68" s="643"/>
      <c r="O68" s="643"/>
      <c r="P68" s="643"/>
      <c r="Q68" s="643"/>
      <c r="R68" s="643"/>
      <c r="S68" s="643"/>
      <c r="T68" s="643"/>
      <c r="U68" s="643"/>
      <c r="V68" s="643"/>
      <c r="W68" s="643"/>
      <c r="X68" s="643"/>
      <c r="Y68" s="643"/>
      <c r="Z68" s="643"/>
      <c r="AA68" s="298"/>
      <c r="AB68" s="299"/>
      <c r="AC68" s="299"/>
      <c r="AE68" s="299"/>
      <c r="AF68" s="299"/>
      <c r="AH68" s="301"/>
      <c r="AI68" s="301"/>
      <c r="AJ68" s="301"/>
      <c r="AK68" s="301"/>
      <c r="AL68" s="301"/>
      <c r="AM68" s="301"/>
      <c r="AN68" s="301"/>
      <c r="AO68" s="299"/>
      <c r="AP68" s="302"/>
      <c r="AQ68" s="299"/>
      <c r="AS68" s="303"/>
      <c r="AU68" s="298"/>
      <c r="AW68" s="299"/>
      <c r="AX68" s="299"/>
      <c r="AY68" s="299"/>
      <c r="AZ68" s="299"/>
    </row>
    <row r="69" spans="22:53" s="9" customFormat="1" ht="14.25" customHeight="1">
      <c r="V69" s="14"/>
      <c r="W69" s="14"/>
      <c r="X69" s="14"/>
      <c r="Y69" s="250"/>
      <c r="Z69" s="250"/>
      <c r="AA69" s="250"/>
      <c r="AB69" s="250"/>
      <c r="AC69" s="250"/>
      <c r="AD69" s="250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4"/>
      <c r="AT69" s="14"/>
      <c r="AU69" s="14"/>
      <c r="AV69" s="14"/>
      <c r="AW69" s="14"/>
      <c r="AX69" s="14"/>
      <c r="AY69" s="14"/>
      <c r="AZ69" s="14"/>
      <c r="BA69" s="14"/>
    </row>
    <row r="70" spans="21:53" s="9" customFormat="1" ht="18" customHeight="1">
      <c r="U70" s="251"/>
      <c r="V70" s="179"/>
      <c r="W70" s="252"/>
      <c r="X70" s="241"/>
      <c r="Y70" s="250"/>
      <c r="Z70" s="250"/>
      <c r="AA70" s="250"/>
      <c r="AB70" s="250"/>
      <c r="AC70" s="250"/>
      <c r="AD70" s="250"/>
      <c r="AE70" s="10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4"/>
      <c r="AT70" s="17"/>
      <c r="AU70" s="17"/>
      <c r="AV70" s="17"/>
      <c r="AW70" s="17"/>
      <c r="AX70" s="17"/>
      <c r="AY70" s="17"/>
      <c r="AZ70" s="14"/>
      <c r="BA70" s="14"/>
    </row>
    <row r="71" spans="21:51" s="9" customFormat="1" ht="14.25" customHeight="1">
      <c r="U71" s="44"/>
      <c r="Y71" s="12"/>
      <c r="Z71" s="12"/>
      <c r="AA71" s="245"/>
      <c r="AB71" s="12"/>
      <c r="AC71" s="12"/>
      <c r="AD71" s="12"/>
      <c r="AF71" s="245"/>
      <c r="AG71" s="245"/>
      <c r="AH71" s="12"/>
      <c r="AI71" s="12"/>
      <c r="AJ71" s="12"/>
      <c r="AN71" s="12"/>
      <c r="AO71" s="12"/>
      <c r="AS71" s="7"/>
      <c r="AT71" s="7"/>
      <c r="AU71" s="7"/>
      <c r="AV71" s="7"/>
      <c r="AW71" s="7"/>
      <c r="AX71" s="7"/>
      <c r="AY71" s="7"/>
    </row>
    <row r="72" spans="21:30" ht="12.75" customHeight="1">
      <c r="U72" s="7"/>
      <c r="V72" s="253"/>
      <c r="W72" s="7"/>
      <c r="X72" s="253"/>
      <c r="Y72" s="7"/>
      <c r="Z72" s="7"/>
      <c r="AA72" s="7"/>
      <c r="AB72" s="7"/>
      <c r="AC72" s="7"/>
      <c r="AD72" s="7"/>
    </row>
  </sheetData>
  <sheetProtection/>
  <mergeCells count="136">
    <mergeCell ref="B1:BA1"/>
    <mergeCell ref="B2:BA2"/>
    <mergeCell ref="B3:BA3"/>
    <mergeCell ref="B4:T4"/>
    <mergeCell ref="X4:AP4"/>
    <mergeCell ref="AZ4:BE4"/>
    <mergeCell ref="X5:AN5"/>
    <mergeCell ref="AZ5:BE5"/>
    <mergeCell ref="AZ6:BE6"/>
    <mergeCell ref="A7:V7"/>
    <mergeCell ref="W7:AB7"/>
    <mergeCell ref="AD7:AS7"/>
    <mergeCell ref="AZ7:BE7"/>
    <mergeCell ref="W8:AC8"/>
    <mergeCell ref="AD8:AS8"/>
    <mergeCell ref="AZ8:BE8"/>
    <mergeCell ref="B9:V9"/>
    <mergeCell ref="W9:AC9"/>
    <mergeCell ref="AD9:AS9"/>
    <mergeCell ref="AZ9:BE9"/>
    <mergeCell ref="W10:Z10"/>
    <mergeCell ref="AE10:AS10"/>
    <mergeCell ref="AZ10:BE10"/>
    <mergeCell ref="AZ11:BE11"/>
    <mergeCell ref="W12:Z12"/>
    <mergeCell ref="AE12:AS12"/>
    <mergeCell ref="AQ16:AQ19"/>
    <mergeCell ref="B13:B19"/>
    <mergeCell ref="T13:V19"/>
    <mergeCell ref="W13:AD19"/>
    <mergeCell ref="AE13:AF15"/>
    <mergeCell ref="AG13:AN15"/>
    <mergeCell ref="AO13:AO19"/>
    <mergeCell ref="AW16:AW19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R16:AR19"/>
    <mergeCell ref="AS16:AS19"/>
    <mergeCell ref="BK17:BK19"/>
    <mergeCell ref="AX18:AX19"/>
    <mergeCell ref="AY18:BA18"/>
    <mergeCell ref="BB18:BB19"/>
    <mergeCell ref="BC18:BE18"/>
    <mergeCell ref="T20:V20"/>
    <mergeCell ref="W20:AD20"/>
    <mergeCell ref="AT16:AT19"/>
    <mergeCell ref="AU16:AU19"/>
    <mergeCell ref="AV16:AV19"/>
    <mergeCell ref="B21:BE21"/>
    <mergeCell ref="BI21:BI24"/>
    <mergeCell ref="B22:BE22"/>
    <mergeCell ref="T23:V23"/>
    <mergeCell ref="W23:AD23"/>
    <mergeCell ref="T24:V24"/>
    <mergeCell ref="W24:AD24"/>
    <mergeCell ref="T25:V25"/>
    <mergeCell ref="W25:AD25"/>
    <mergeCell ref="T31:V31"/>
    <mergeCell ref="W31:AD31"/>
    <mergeCell ref="T26:V26"/>
    <mergeCell ref="W26:AD26"/>
    <mergeCell ref="B27:AD27"/>
    <mergeCell ref="B28:BE28"/>
    <mergeCell ref="T29:V29"/>
    <mergeCell ref="W29:AD29"/>
    <mergeCell ref="T30:V30"/>
    <mergeCell ref="W30:AD30"/>
    <mergeCell ref="T32:V32"/>
    <mergeCell ref="W32:AD32"/>
    <mergeCell ref="T33:V33"/>
    <mergeCell ref="W33:AD33"/>
    <mergeCell ref="T34:V34"/>
    <mergeCell ref="W34:AD34"/>
    <mergeCell ref="B35:AD35"/>
    <mergeCell ref="B36:BE36"/>
    <mergeCell ref="T37:V37"/>
    <mergeCell ref="W37:AD37"/>
    <mergeCell ref="B38:AD38"/>
    <mergeCell ref="B39:BE39"/>
    <mergeCell ref="W40:AD40"/>
    <mergeCell ref="W41:AD41"/>
    <mergeCell ref="T42:V42"/>
    <mergeCell ref="W42:AD42"/>
    <mergeCell ref="B43:AD43"/>
    <mergeCell ref="B44:AD44"/>
    <mergeCell ref="B45:BE45"/>
    <mergeCell ref="B46:BE46"/>
    <mergeCell ref="T47:V47"/>
    <mergeCell ref="W47:AD47"/>
    <mergeCell ref="B48:AD48"/>
    <mergeCell ref="B49:AD49"/>
    <mergeCell ref="B50:AD50"/>
    <mergeCell ref="B51:B58"/>
    <mergeCell ref="U51:V51"/>
    <mergeCell ref="AB51:AD58"/>
    <mergeCell ref="T56:U56"/>
    <mergeCell ref="AE51:AO51"/>
    <mergeCell ref="U54:V54"/>
    <mergeCell ref="AE54:AO54"/>
    <mergeCell ref="T57:U57"/>
    <mergeCell ref="AE57:AO57"/>
    <mergeCell ref="AP51:AW51"/>
    <mergeCell ref="U52:V52"/>
    <mergeCell ref="AE52:AO52"/>
    <mergeCell ref="AP52:AW52"/>
    <mergeCell ref="U53:V53"/>
    <mergeCell ref="AE53:AO53"/>
    <mergeCell ref="AP53:AW53"/>
    <mergeCell ref="AP54:AW54"/>
    <mergeCell ref="T55:U55"/>
    <mergeCell ref="AE55:AO55"/>
    <mergeCell ref="AP55:AW55"/>
    <mergeCell ref="AE56:AO56"/>
    <mergeCell ref="AP56:AW56"/>
    <mergeCell ref="B68:Z68"/>
    <mergeCell ref="AP57:AW57"/>
    <mergeCell ref="T58:V58"/>
    <mergeCell ref="AE58:AO58"/>
    <mergeCell ref="AP58:AW58"/>
    <mergeCell ref="AF61:BC61"/>
    <mergeCell ref="AL64:AU65"/>
  </mergeCells>
  <printOptions/>
  <pageMargins left="0.3937007874015748" right="0.1968503937007874" top="0.3937007874015748" bottom="0" header="0" footer="0"/>
  <pageSetup fitToHeight="0" fitToWidth="1" horizontalDpi="600" verticalDpi="600" orientation="portrait" paperSize="9" scal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view="pageBreakPreview" zoomScale="30" zoomScaleNormal="30" zoomScaleSheetLayoutView="30" zoomScalePageLayoutView="0" workbookViewId="0" topLeftCell="A25">
      <selection activeCell="W33" sqref="B12:BE57"/>
    </sheetView>
  </sheetViews>
  <sheetFormatPr defaultColWidth="10.125" defaultRowHeight="12.75"/>
  <cols>
    <col min="1" max="1" width="21.375" style="7" customWidth="1"/>
    <col min="2" max="2" width="14.625" style="7" customWidth="1"/>
    <col min="3" max="18" width="6.25390625" style="7" hidden="1" customWidth="1"/>
    <col min="19" max="19" width="1.37890625" style="7" hidden="1" customWidth="1"/>
    <col min="20" max="20" width="42.125" style="7" customWidth="1"/>
    <col min="21" max="21" width="42.125" style="157" customWidth="1"/>
    <col min="22" max="22" width="49.875" style="158" customWidth="1"/>
    <col min="23" max="23" width="12.75390625" style="159" customWidth="1"/>
    <col min="24" max="24" width="25.75390625" style="160" customWidth="1"/>
    <col min="25" max="27" width="12.75390625" style="160" customWidth="1"/>
    <col min="28" max="28" width="16.75390625" style="160" customWidth="1"/>
    <col min="29" max="29" width="16.00390625" style="160" customWidth="1"/>
    <col min="30" max="30" width="11.375" style="4" customWidth="1"/>
    <col min="31" max="32" width="20.125" style="4" customWidth="1"/>
    <col min="33" max="33" width="20.125" style="4" bestFit="1" customWidth="1"/>
    <col min="34" max="34" width="17.75390625" style="4" customWidth="1"/>
    <col min="35" max="35" width="10.75390625" style="4" customWidth="1"/>
    <col min="36" max="36" width="12.125" style="4" customWidth="1"/>
    <col min="37" max="37" width="18.875" style="4" customWidth="1"/>
    <col min="38" max="38" width="20.25390625" style="4" customWidth="1"/>
    <col min="39" max="39" width="19.875" style="4" customWidth="1"/>
    <col min="40" max="40" width="15.75390625" style="4" customWidth="1"/>
    <col min="41" max="41" width="16.75390625" style="4" customWidth="1"/>
    <col min="42" max="42" width="10.75390625" style="7" customWidth="1"/>
    <col min="43" max="43" width="11.875" style="7" customWidth="1"/>
    <col min="44" max="49" width="10.75390625" style="7" customWidth="1"/>
    <col min="50" max="50" width="12.625" style="7" customWidth="1"/>
    <col min="51" max="51" width="11.875" style="7" customWidth="1"/>
    <col min="52" max="53" width="10.75390625" style="7" customWidth="1"/>
    <col min="54" max="54" width="14.00390625" style="7" customWidth="1"/>
    <col min="55" max="55" width="13.375" style="7" customWidth="1"/>
    <col min="56" max="56" width="10.75390625" style="7" customWidth="1"/>
    <col min="57" max="57" width="15.25390625" style="7" customWidth="1"/>
    <col min="58" max="59" width="10.125" style="7" customWidth="1"/>
    <col min="60" max="60" width="1.12109375" style="7" customWidth="1"/>
    <col min="61" max="16384" width="10.125" style="7" customWidth="1"/>
  </cols>
  <sheetData>
    <row r="1" spans="2:53" ht="75" customHeight="1">
      <c r="B1" s="938" t="s">
        <v>82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938"/>
      <c r="AN1" s="938"/>
      <c r="AO1" s="938"/>
      <c r="AP1" s="938"/>
      <c r="AQ1" s="938"/>
      <c r="AR1" s="938"/>
      <c r="AS1" s="938"/>
      <c r="AT1" s="938"/>
      <c r="AU1" s="938"/>
      <c r="AV1" s="938"/>
      <c r="AW1" s="938"/>
      <c r="AX1" s="938"/>
      <c r="AY1" s="938"/>
      <c r="AZ1" s="938"/>
      <c r="BA1" s="938"/>
    </row>
    <row r="2" spans="2:53" ht="12.75" customHeight="1"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  <c r="AM2" s="939"/>
      <c r="AN2" s="939"/>
      <c r="AO2" s="939"/>
      <c r="AP2" s="939"/>
      <c r="AQ2" s="939"/>
      <c r="AR2" s="939"/>
      <c r="AS2" s="939"/>
      <c r="AT2" s="939"/>
      <c r="AU2" s="939"/>
      <c r="AV2" s="939"/>
      <c r="AW2" s="939"/>
      <c r="AX2" s="939"/>
      <c r="AY2" s="939"/>
      <c r="AZ2" s="939"/>
      <c r="BA2" s="939"/>
    </row>
    <row r="3" spans="2:53" ht="68.25" customHeight="1">
      <c r="B3" s="940" t="s">
        <v>0</v>
      </c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40"/>
      <c r="AJ3" s="940"/>
      <c r="AK3" s="940"/>
      <c r="AL3" s="940"/>
      <c r="AM3" s="940"/>
      <c r="AN3" s="940"/>
      <c r="AO3" s="940"/>
      <c r="AP3" s="940"/>
      <c r="AQ3" s="940"/>
      <c r="AR3" s="940"/>
      <c r="AS3" s="940"/>
      <c r="AT3" s="940"/>
      <c r="AU3" s="940"/>
      <c r="AV3" s="940"/>
      <c r="AW3" s="940"/>
      <c r="AX3" s="940"/>
      <c r="AY3" s="940"/>
      <c r="AZ3" s="940"/>
      <c r="BA3" s="940"/>
    </row>
    <row r="4" spans="2:57" ht="48.7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941" t="s">
        <v>61</v>
      </c>
      <c r="U4" s="941"/>
      <c r="V4" s="5"/>
      <c r="W4" s="5"/>
      <c r="X4" s="942" t="s">
        <v>184</v>
      </c>
      <c r="Y4" s="942"/>
      <c r="Z4" s="942"/>
      <c r="AA4" s="942"/>
      <c r="AB4" s="942"/>
      <c r="AC4" s="942"/>
      <c r="AD4" s="942"/>
      <c r="AE4" s="942"/>
      <c r="AF4" s="942"/>
      <c r="AG4" s="942"/>
      <c r="AH4" s="942"/>
      <c r="AI4" s="942"/>
      <c r="AJ4" s="942"/>
      <c r="AK4" s="942"/>
      <c r="AL4" s="942"/>
      <c r="AM4" s="942"/>
      <c r="AN4" s="942"/>
      <c r="AO4" s="942"/>
      <c r="AP4" s="942"/>
      <c r="AQ4" s="5"/>
      <c r="AR4" s="5"/>
      <c r="AS4" s="5"/>
      <c r="AT4" s="5"/>
      <c r="AU4" s="164"/>
      <c r="AV4" s="11"/>
      <c r="AW4" s="3"/>
      <c r="AX4" s="3"/>
      <c r="AY4" s="3"/>
      <c r="AZ4" s="943" t="s">
        <v>100</v>
      </c>
      <c r="BA4" s="943"/>
      <c r="BB4" s="943"/>
      <c r="BC4" s="943"/>
      <c r="BD4" s="943"/>
      <c r="BE4" s="943"/>
    </row>
    <row r="5" spans="20:57" ht="57.75" customHeight="1">
      <c r="T5" s="944" t="s">
        <v>154</v>
      </c>
      <c r="U5" s="944"/>
      <c r="V5" s="944"/>
      <c r="W5" s="266"/>
      <c r="X5" s="942" t="s">
        <v>205</v>
      </c>
      <c r="Y5" s="942"/>
      <c r="Z5" s="942"/>
      <c r="AA5" s="942"/>
      <c r="AB5" s="942"/>
      <c r="AC5" s="942"/>
      <c r="AD5" s="942"/>
      <c r="AE5" s="942"/>
      <c r="AF5" s="942"/>
      <c r="AG5" s="942"/>
      <c r="AH5" s="942"/>
      <c r="AI5" s="942"/>
      <c r="AJ5" s="942"/>
      <c r="AK5" s="942"/>
      <c r="AL5" s="942"/>
      <c r="AM5" s="942"/>
      <c r="AN5" s="942"/>
      <c r="AO5" s="304"/>
      <c r="AP5" s="304"/>
      <c r="AQ5" s="304"/>
      <c r="AR5" s="304"/>
      <c r="AS5" s="304"/>
      <c r="AT5" s="6"/>
      <c r="AU5" s="164" t="s">
        <v>1</v>
      </c>
      <c r="AV5" s="11"/>
      <c r="AW5" s="3"/>
      <c r="AX5" s="3"/>
      <c r="AY5" s="3"/>
      <c r="AZ5" s="945" t="s">
        <v>101</v>
      </c>
      <c r="BA5" s="945"/>
      <c r="BB5" s="945"/>
      <c r="BC5" s="945"/>
      <c r="BD5" s="945"/>
      <c r="BE5" s="945"/>
    </row>
    <row r="6" spans="20:57" ht="57.75" customHeight="1">
      <c r="T6" s="48"/>
      <c r="U6" s="48"/>
      <c r="V6" s="48"/>
      <c r="W6" s="266"/>
      <c r="X6" s="162"/>
      <c r="Y6" s="162"/>
      <c r="Z6" s="162"/>
      <c r="AA6" s="162"/>
      <c r="AB6" s="162"/>
      <c r="AC6" s="162"/>
      <c r="AD6" s="162"/>
      <c r="AE6" s="162"/>
      <c r="AF6" s="162"/>
      <c r="AG6" s="6"/>
      <c r="AH6" s="6"/>
      <c r="AI6" s="6"/>
      <c r="AJ6" s="6"/>
      <c r="AK6" s="6"/>
      <c r="AL6" s="6"/>
      <c r="AM6" s="6"/>
      <c r="AN6" s="6"/>
      <c r="AO6" s="6"/>
      <c r="AP6" s="6"/>
      <c r="AQ6" s="17"/>
      <c r="AR6" s="18"/>
      <c r="AS6" s="6"/>
      <c r="AT6" s="6"/>
      <c r="AU6" s="2" t="s">
        <v>3</v>
      </c>
      <c r="AV6" s="3"/>
      <c r="AW6" s="3"/>
      <c r="AX6" s="3"/>
      <c r="AY6" s="3"/>
      <c r="AZ6" s="945" t="s">
        <v>161</v>
      </c>
      <c r="BA6" s="945"/>
      <c r="BB6" s="945"/>
      <c r="BC6" s="945"/>
      <c r="BD6" s="945"/>
      <c r="BE6" s="945"/>
    </row>
    <row r="7" spans="23:57" ht="78.75" customHeight="1">
      <c r="W7" s="946" t="s">
        <v>69</v>
      </c>
      <c r="X7" s="946"/>
      <c r="Y7" s="946"/>
      <c r="Z7" s="946"/>
      <c r="AA7" s="946"/>
      <c r="AB7" s="946"/>
      <c r="AC7" s="163" t="s">
        <v>2</v>
      </c>
      <c r="AD7" s="947" t="s">
        <v>97</v>
      </c>
      <c r="AE7" s="947"/>
      <c r="AF7" s="947"/>
      <c r="AG7" s="947"/>
      <c r="AH7" s="947"/>
      <c r="AI7" s="947"/>
      <c r="AJ7" s="947"/>
      <c r="AK7" s="947"/>
      <c r="AL7" s="947"/>
      <c r="AM7" s="947"/>
      <c r="AN7" s="947"/>
      <c r="AO7" s="947"/>
      <c r="AP7" s="947"/>
      <c r="AQ7" s="947"/>
      <c r="AR7" s="947"/>
      <c r="AS7" s="947"/>
      <c r="AT7" s="19"/>
      <c r="AU7" s="2" t="s">
        <v>4</v>
      </c>
      <c r="AV7" s="3"/>
      <c r="AW7" s="3"/>
      <c r="AX7" s="3"/>
      <c r="AY7" s="3"/>
      <c r="AZ7" s="936" t="s">
        <v>63</v>
      </c>
      <c r="BA7" s="936"/>
      <c r="BB7" s="936"/>
      <c r="BC7" s="936"/>
      <c r="BD7" s="936"/>
      <c r="BE7" s="936"/>
    </row>
    <row r="8" spans="1:57" ht="72" customHeight="1">
      <c r="A8" s="948" t="s">
        <v>80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9" t="s">
        <v>186</v>
      </c>
      <c r="X8" s="949"/>
      <c r="Y8" s="949"/>
      <c r="Z8" s="949"/>
      <c r="AA8" s="949"/>
      <c r="AB8" s="949"/>
      <c r="AC8" s="949"/>
      <c r="AD8" s="842" t="s">
        <v>188</v>
      </c>
      <c r="AE8" s="842"/>
      <c r="AF8" s="842"/>
      <c r="AG8" s="842"/>
      <c r="AH8" s="842"/>
      <c r="AI8" s="842"/>
      <c r="AJ8" s="842"/>
      <c r="AK8" s="842"/>
      <c r="AL8" s="842"/>
      <c r="AM8" s="842"/>
      <c r="AN8" s="842"/>
      <c r="AO8" s="842"/>
      <c r="AP8" s="842"/>
      <c r="AQ8" s="842"/>
      <c r="AR8" s="842"/>
      <c r="AS8" s="842"/>
      <c r="AT8" s="19"/>
      <c r="AU8" s="2" t="s">
        <v>5</v>
      </c>
      <c r="AV8" s="165"/>
      <c r="AW8" s="165"/>
      <c r="AX8" s="165"/>
      <c r="AY8" s="165"/>
      <c r="AZ8" s="838" t="s">
        <v>83</v>
      </c>
      <c r="BA8" s="839"/>
      <c r="BB8" s="839"/>
      <c r="BC8" s="839"/>
      <c r="BD8" s="839"/>
      <c r="BE8" s="839"/>
    </row>
    <row r="9" spans="20:57" ht="48" customHeight="1">
      <c r="T9" s="950" t="s">
        <v>187</v>
      </c>
      <c r="U9" s="950"/>
      <c r="V9" s="950"/>
      <c r="W9" s="951" t="s">
        <v>68</v>
      </c>
      <c r="X9" s="951"/>
      <c r="Y9" s="951"/>
      <c r="Z9" s="951"/>
      <c r="AA9" s="951"/>
      <c r="AB9" s="951"/>
      <c r="AC9" s="951"/>
      <c r="AD9" s="952" t="s">
        <v>83</v>
      </c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19"/>
      <c r="AU9" s="267"/>
      <c r="AV9" s="268"/>
      <c r="AW9" s="268"/>
      <c r="AX9" s="268"/>
      <c r="AY9" s="268"/>
      <c r="AZ9" s="838" t="s">
        <v>189</v>
      </c>
      <c r="BA9" s="839"/>
      <c r="BB9" s="839"/>
      <c r="BC9" s="839"/>
      <c r="BD9" s="839"/>
      <c r="BE9" s="839"/>
    </row>
    <row r="10" spans="21:57" ht="48" customHeight="1">
      <c r="U10" s="167"/>
      <c r="V10" s="167"/>
      <c r="W10" s="953" t="s">
        <v>6</v>
      </c>
      <c r="X10" s="953"/>
      <c r="Y10" s="953"/>
      <c r="Z10" s="953"/>
      <c r="AA10" s="166"/>
      <c r="AB10" s="166"/>
      <c r="AC10" s="163" t="s">
        <v>2</v>
      </c>
      <c r="AD10" s="954" t="s">
        <v>99</v>
      </c>
      <c r="AE10" s="954"/>
      <c r="AF10" s="954"/>
      <c r="AG10" s="954"/>
      <c r="AH10" s="954"/>
      <c r="AI10" s="954"/>
      <c r="AJ10" s="954"/>
      <c r="AK10" s="954"/>
      <c r="AL10" s="954"/>
      <c r="AM10" s="954"/>
      <c r="AN10" s="954"/>
      <c r="AO10" s="954"/>
      <c r="AP10" s="954"/>
      <c r="AQ10" s="954"/>
      <c r="AR10" s="954"/>
      <c r="AS10" s="954"/>
      <c r="AT10" s="20"/>
      <c r="AU10" s="267"/>
      <c r="AV10" s="268"/>
      <c r="AW10" s="268"/>
      <c r="AX10" s="268"/>
      <c r="AY10" s="268"/>
      <c r="AZ10" s="838" t="s">
        <v>190</v>
      </c>
      <c r="BA10" s="839"/>
      <c r="BB10" s="839"/>
      <c r="BC10" s="839"/>
      <c r="BD10" s="839"/>
      <c r="BE10" s="839"/>
    </row>
    <row r="11" spans="21:41" ht="48" customHeight="1" thickBot="1">
      <c r="U11" s="167"/>
      <c r="V11" s="167"/>
      <c r="W11" s="168"/>
      <c r="AA11" s="169"/>
      <c r="AB11" s="4"/>
      <c r="AC11" s="4"/>
      <c r="AK11" s="7"/>
      <c r="AL11" s="7"/>
      <c r="AM11" s="7"/>
      <c r="AN11" s="7"/>
      <c r="AO11" s="7"/>
    </row>
    <row r="12" spans="2:58" s="170" customFormat="1" ht="122.25" customHeight="1" thickBot="1" thickTop="1">
      <c r="B12" s="955" t="s">
        <v>7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808" t="s">
        <v>8</v>
      </c>
      <c r="U12" s="809"/>
      <c r="V12" s="810"/>
      <c r="W12" s="814" t="s">
        <v>9</v>
      </c>
      <c r="X12" s="815"/>
      <c r="Y12" s="815"/>
      <c r="Z12" s="815"/>
      <c r="AA12" s="815"/>
      <c r="AB12" s="815"/>
      <c r="AC12" s="815"/>
      <c r="AD12" s="816"/>
      <c r="AE12" s="814" t="s">
        <v>10</v>
      </c>
      <c r="AF12" s="816"/>
      <c r="AG12" s="960" t="s">
        <v>11</v>
      </c>
      <c r="AH12" s="961"/>
      <c r="AI12" s="961"/>
      <c r="AJ12" s="961"/>
      <c r="AK12" s="961"/>
      <c r="AL12" s="961"/>
      <c r="AM12" s="961"/>
      <c r="AN12" s="961"/>
      <c r="AO12" s="966" t="s">
        <v>12</v>
      </c>
      <c r="AP12" s="991" t="s">
        <v>13</v>
      </c>
      <c r="AQ12" s="991"/>
      <c r="AR12" s="991"/>
      <c r="AS12" s="991"/>
      <c r="AT12" s="991"/>
      <c r="AU12" s="991"/>
      <c r="AV12" s="991"/>
      <c r="AW12" s="991"/>
      <c r="AX12" s="994" t="s">
        <v>182</v>
      </c>
      <c r="AY12" s="995"/>
      <c r="AZ12" s="995"/>
      <c r="BA12" s="995"/>
      <c r="BB12" s="995"/>
      <c r="BC12" s="995"/>
      <c r="BD12" s="995"/>
      <c r="BE12" s="996"/>
      <c r="BF12" s="271"/>
    </row>
    <row r="13" spans="2:58" s="170" customFormat="1" ht="33" customHeight="1">
      <c r="B13" s="95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811"/>
      <c r="U13" s="812"/>
      <c r="V13" s="813"/>
      <c r="W13" s="817"/>
      <c r="X13" s="818"/>
      <c r="Y13" s="818"/>
      <c r="Z13" s="818"/>
      <c r="AA13" s="818"/>
      <c r="AB13" s="818"/>
      <c r="AC13" s="818"/>
      <c r="AD13" s="819"/>
      <c r="AE13" s="817"/>
      <c r="AF13" s="819"/>
      <c r="AG13" s="962"/>
      <c r="AH13" s="963"/>
      <c r="AI13" s="963"/>
      <c r="AJ13" s="963"/>
      <c r="AK13" s="963"/>
      <c r="AL13" s="963"/>
      <c r="AM13" s="963"/>
      <c r="AN13" s="963"/>
      <c r="AO13" s="967"/>
      <c r="AP13" s="992"/>
      <c r="AQ13" s="992"/>
      <c r="AR13" s="992"/>
      <c r="AS13" s="992"/>
      <c r="AT13" s="992"/>
      <c r="AU13" s="992"/>
      <c r="AV13" s="992"/>
      <c r="AW13" s="992"/>
      <c r="AX13" s="997" t="s">
        <v>105</v>
      </c>
      <c r="AY13" s="998"/>
      <c r="AZ13" s="998"/>
      <c r="BA13" s="998"/>
      <c r="BB13" s="998"/>
      <c r="BC13" s="998"/>
      <c r="BD13" s="998"/>
      <c r="BE13" s="999"/>
      <c r="BF13" s="272"/>
    </row>
    <row r="14" spans="2:58" s="170" customFormat="1" ht="45" customHeight="1">
      <c r="B14" s="95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811"/>
      <c r="U14" s="812"/>
      <c r="V14" s="813"/>
      <c r="W14" s="817"/>
      <c r="X14" s="818"/>
      <c r="Y14" s="818"/>
      <c r="Z14" s="818"/>
      <c r="AA14" s="818"/>
      <c r="AB14" s="818"/>
      <c r="AC14" s="818"/>
      <c r="AD14" s="819"/>
      <c r="AE14" s="958"/>
      <c r="AF14" s="959"/>
      <c r="AG14" s="964"/>
      <c r="AH14" s="965"/>
      <c r="AI14" s="965"/>
      <c r="AJ14" s="965"/>
      <c r="AK14" s="965"/>
      <c r="AL14" s="965"/>
      <c r="AM14" s="965"/>
      <c r="AN14" s="965"/>
      <c r="AO14" s="967"/>
      <c r="AP14" s="993"/>
      <c r="AQ14" s="993"/>
      <c r="AR14" s="993"/>
      <c r="AS14" s="993"/>
      <c r="AT14" s="993"/>
      <c r="AU14" s="993"/>
      <c r="AV14" s="993"/>
      <c r="AW14" s="993"/>
      <c r="AX14" s="1000" t="s">
        <v>222</v>
      </c>
      <c r="AY14" s="1001"/>
      <c r="AZ14" s="1001"/>
      <c r="BA14" s="1001"/>
      <c r="BB14" s="1001"/>
      <c r="BC14" s="1001"/>
      <c r="BD14" s="1001"/>
      <c r="BE14" s="1002"/>
      <c r="BF14" s="273"/>
    </row>
    <row r="15" spans="2:57" s="170" customFormat="1" ht="48" customHeight="1" thickBot="1">
      <c r="B15" s="95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811"/>
      <c r="U15" s="812"/>
      <c r="V15" s="813"/>
      <c r="W15" s="817"/>
      <c r="X15" s="818"/>
      <c r="Y15" s="818"/>
      <c r="Z15" s="818"/>
      <c r="AA15" s="818"/>
      <c r="AB15" s="818"/>
      <c r="AC15" s="818"/>
      <c r="AD15" s="819"/>
      <c r="AE15" s="968" t="s">
        <v>14</v>
      </c>
      <c r="AF15" s="970" t="s">
        <v>15</v>
      </c>
      <c r="AG15" s="968" t="s">
        <v>16</v>
      </c>
      <c r="AH15" s="973" t="s">
        <v>17</v>
      </c>
      <c r="AI15" s="974"/>
      <c r="AJ15" s="974"/>
      <c r="AK15" s="974"/>
      <c r="AL15" s="974"/>
      <c r="AM15" s="974"/>
      <c r="AN15" s="975"/>
      <c r="AO15" s="967"/>
      <c r="AP15" s="976" t="s">
        <v>18</v>
      </c>
      <c r="AQ15" s="978" t="s">
        <v>19</v>
      </c>
      <c r="AR15" s="978" t="s">
        <v>20</v>
      </c>
      <c r="AS15" s="986" t="s">
        <v>21</v>
      </c>
      <c r="AT15" s="986" t="s">
        <v>22</v>
      </c>
      <c r="AU15" s="978" t="s">
        <v>23</v>
      </c>
      <c r="AV15" s="978" t="s">
        <v>24</v>
      </c>
      <c r="AW15" s="1010" t="s">
        <v>25</v>
      </c>
      <c r="AX15" s="988" t="s">
        <v>106</v>
      </c>
      <c r="AY15" s="989"/>
      <c r="AZ15" s="989"/>
      <c r="BA15" s="989"/>
      <c r="BB15" s="988" t="s">
        <v>107</v>
      </c>
      <c r="BC15" s="989"/>
      <c r="BD15" s="989"/>
      <c r="BE15" s="990"/>
    </row>
    <row r="16" spans="2:63" s="172" customFormat="1" ht="39" customHeight="1">
      <c r="B16" s="95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811"/>
      <c r="U16" s="812"/>
      <c r="V16" s="813"/>
      <c r="W16" s="817"/>
      <c r="X16" s="818"/>
      <c r="Y16" s="818"/>
      <c r="Z16" s="818"/>
      <c r="AA16" s="818"/>
      <c r="AB16" s="818"/>
      <c r="AC16" s="818"/>
      <c r="AD16" s="819"/>
      <c r="AE16" s="969"/>
      <c r="AF16" s="971"/>
      <c r="AG16" s="972"/>
      <c r="AH16" s="1012" t="s">
        <v>85</v>
      </c>
      <c r="AI16" s="1013"/>
      <c r="AJ16" s="1012" t="s">
        <v>86</v>
      </c>
      <c r="AK16" s="1016"/>
      <c r="AL16" s="1013" t="s">
        <v>87</v>
      </c>
      <c r="AM16" s="1016"/>
      <c r="AN16" s="980" t="s">
        <v>81</v>
      </c>
      <c r="AO16" s="967"/>
      <c r="AP16" s="977"/>
      <c r="AQ16" s="979"/>
      <c r="AR16" s="979"/>
      <c r="AS16" s="987"/>
      <c r="AT16" s="987"/>
      <c r="AU16" s="979"/>
      <c r="AV16" s="979"/>
      <c r="AW16" s="1011"/>
      <c r="AX16" s="983" t="s">
        <v>62</v>
      </c>
      <c r="AY16" s="984"/>
      <c r="AZ16" s="984"/>
      <c r="BA16" s="984"/>
      <c r="BB16" s="983" t="s">
        <v>62</v>
      </c>
      <c r="BC16" s="984"/>
      <c r="BD16" s="984"/>
      <c r="BE16" s="985"/>
      <c r="BK16" s="747"/>
    </row>
    <row r="17" spans="2:63" s="172" customFormat="1" ht="75.75" customHeight="1">
      <c r="B17" s="95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811"/>
      <c r="U17" s="812"/>
      <c r="V17" s="813"/>
      <c r="W17" s="817"/>
      <c r="X17" s="818"/>
      <c r="Y17" s="818"/>
      <c r="Z17" s="818"/>
      <c r="AA17" s="818"/>
      <c r="AB17" s="818"/>
      <c r="AC17" s="818"/>
      <c r="AD17" s="819"/>
      <c r="AE17" s="969"/>
      <c r="AF17" s="971"/>
      <c r="AG17" s="972"/>
      <c r="AH17" s="1014"/>
      <c r="AI17" s="1015"/>
      <c r="AJ17" s="1014"/>
      <c r="AK17" s="1017"/>
      <c r="AL17" s="1015"/>
      <c r="AM17" s="1017"/>
      <c r="AN17" s="981"/>
      <c r="AO17" s="967"/>
      <c r="AP17" s="977"/>
      <c r="AQ17" s="979"/>
      <c r="AR17" s="979"/>
      <c r="AS17" s="987"/>
      <c r="AT17" s="987"/>
      <c r="AU17" s="979"/>
      <c r="AV17" s="979"/>
      <c r="AW17" s="1011"/>
      <c r="AX17" s="1003" t="s">
        <v>16</v>
      </c>
      <c r="AY17" s="1005" t="s">
        <v>27</v>
      </c>
      <c r="AZ17" s="1001"/>
      <c r="BA17" s="1001"/>
      <c r="BB17" s="1003" t="s">
        <v>16</v>
      </c>
      <c r="BC17" s="1006" t="s">
        <v>27</v>
      </c>
      <c r="BD17" s="1006"/>
      <c r="BE17" s="1007"/>
      <c r="BK17" s="747"/>
    </row>
    <row r="18" spans="2:63" s="172" customFormat="1" ht="206.25" customHeight="1" thickBot="1">
      <c r="B18" s="95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811"/>
      <c r="U18" s="812"/>
      <c r="V18" s="813"/>
      <c r="W18" s="817"/>
      <c r="X18" s="818"/>
      <c r="Y18" s="818"/>
      <c r="Z18" s="818"/>
      <c r="AA18" s="818"/>
      <c r="AB18" s="818"/>
      <c r="AC18" s="818"/>
      <c r="AD18" s="819"/>
      <c r="AE18" s="969"/>
      <c r="AF18" s="971"/>
      <c r="AG18" s="969"/>
      <c r="AH18" s="49" t="s">
        <v>88</v>
      </c>
      <c r="AI18" s="50" t="s">
        <v>89</v>
      </c>
      <c r="AJ18" s="49" t="s">
        <v>88</v>
      </c>
      <c r="AK18" s="50" t="s">
        <v>89</v>
      </c>
      <c r="AL18" s="49" t="s">
        <v>88</v>
      </c>
      <c r="AM18" s="50" t="s">
        <v>89</v>
      </c>
      <c r="AN18" s="982"/>
      <c r="AO18" s="967"/>
      <c r="AP18" s="977"/>
      <c r="AQ18" s="979"/>
      <c r="AR18" s="979"/>
      <c r="AS18" s="987"/>
      <c r="AT18" s="987"/>
      <c r="AU18" s="979"/>
      <c r="AV18" s="979"/>
      <c r="AW18" s="1011"/>
      <c r="AX18" s="1004"/>
      <c r="AY18" s="51" t="s">
        <v>26</v>
      </c>
      <c r="AZ18" s="51" t="s">
        <v>28</v>
      </c>
      <c r="BA18" s="52" t="s">
        <v>84</v>
      </c>
      <c r="BB18" s="1004"/>
      <c r="BC18" s="53" t="s">
        <v>26</v>
      </c>
      <c r="BD18" s="53" t="s">
        <v>28</v>
      </c>
      <c r="BE18" s="54" t="s">
        <v>29</v>
      </c>
      <c r="BK18" s="747"/>
    </row>
    <row r="19" spans="2:57" s="179" customFormat="1" ht="42.75" customHeight="1" thickBot="1" thickTop="1">
      <c r="B19" s="308">
        <v>1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994">
        <v>2</v>
      </c>
      <c r="U19" s="995"/>
      <c r="V19" s="996"/>
      <c r="W19" s="1008">
        <v>3</v>
      </c>
      <c r="X19" s="1009"/>
      <c r="Y19" s="1009"/>
      <c r="Z19" s="1009"/>
      <c r="AA19" s="1009"/>
      <c r="AB19" s="1009"/>
      <c r="AC19" s="1009"/>
      <c r="AD19" s="1009"/>
      <c r="AE19" s="310">
        <v>4</v>
      </c>
      <c r="AF19" s="311">
        <v>5</v>
      </c>
      <c r="AG19" s="312">
        <v>6</v>
      </c>
      <c r="AH19" s="310">
        <v>7</v>
      </c>
      <c r="AI19" s="311">
        <v>8</v>
      </c>
      <c r="AJ19" s="312">
        <v>9</v>
      </c>
      <c r="AK19" s="310">
        <v>10</v>
      </c>
      <c r="AL19" s="311">
        <v>11</v>
      </c>
      <c r="AM19" s="312">
        <v>12</v>
      </c>
      <c r="AN19" s="310">
        <v>13</v>
      </c>
      <c r="AO19" s="311">
        <v>14</v>
      </c>
      <c r="AP19" s="312">
        <v>15</v>
      </c>
      <c r="AQ19" s="310">
        <v>16</v>
      </c>
      <c r="AR19" s="311">
        <v>17</v>
      </c>
      <c r="AS19" s="312">
        <v>18</v>
      </c>
      <c r="AT19" s="310">
        <v>19</v>
      </c>
      <c r="AU19" s="311">
        <v>20</v>
      </c>
      <c r="AV19" s="312">
        <v>21</v>
      </c>
      <c r="AW19" s="310">
        <v>22</v>
      </c>
      <c r="AX19" s="311">
        <v>23</v>
      </c>
      <c r="AY19" s="312">
        <v>24</v>
      </c>
      <c r="AZ19" s="310">
        <v>25</v>
      </c>
      <c r="BA19" s="311">
        <v>26</v>
      </c>
      <c r="BB19" s="312">
        <v>27</v>
      </c>
      <c r="BC19" s="310">
        <v>28</v>
      </c>
      <c r="BD19" s="311">
        <v>29</v>
      </c>
      <c r="BE19" s="312">
        <v>30</v>
      </c>
    </row>
    <row r="20" spans="1:109" s="275" customFormat="1" ht="49.5" customHeight="1" thickBot="1">
      <c r="A20" s="179"/>
      <c r="B20" s="707" t="s">
        <v>71</v>
      </c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8"/>
      <c r="AF20" s="708"/>
      <c r="AG20" s="708"/>
      <c r="AH20" s="708"/>
      <c r="AI20" s="708"/>
      <c r="AJ20" s="708"/>
      <c r="AK20" s="708"/>
      <c r="AL20" s="708"/>
      <c r="AM20" s="708"/>
      <c r="AN20" s="708"/>
      <c r="AO20" s="708"/>
      <c r="AP20" s="708"/>
      <c r="AQ20" s="708"/>
      <c r="AR20" s="708"/>
      <c r="AS20" s="708"/>
      <c r="AT20" s="708"/>
      <c r="AU20" s="708"/>
      <c r="AV20" s="708"/>
      <c r="AW20" s="708"/>
      <c r="AX20" s="708"/>
      <c r="AY20" s="708"/>
      <c r="AZ20" s="708"/>
      <c r="BA20" s="708"/>
      <c r="BB20" s="708"/>
      <c r="BC20" s="708"/>
      <c r="BD20" s="708"/>
      <c r="BE20" s="709"/>
      <c r="BF20" s="179"/>
      <c r="BG20" s="179"/>
      <c r="BH20" s="179"/>
      <c r="BI20" s="747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274"/>
    </row>
    <row r="21" spans="1:61" s="179" customFormat="1" ht="49.5" customHeight="1" thickBot="1">
      <c r="A21" s="276"/>
      <c r="B21" s="707" t="s">
        <v>72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8"/>
      <c r="AQ21" s="708"/>
      <c r="AR21" s="708"/>
      <c r="AS21" s="708"/>
      <c r="AT21" s="708"/>
      <c r="AU21" s="708"/>
      <c r="AV21" s="708"/>
      <c r="AW21" s="708"/>
      <c r="AX21" s="708"/>
      <c r="AY21" s="708"/>
      <c r="AZ21" s="708"/>
      <c r="BA21" s="708"/>
      <c r="BB21" s="1018"/>
      <c r="BC21" s="1018"/>
      <c r="BD21" s="1018"/>
      <c r="BE21" s="1019"/>
      <c r="BI21" s="747"/>
    </row>
    <row r="22" spans="2:61" s="9" customFormat="1" ht="164.25" customHeight="1" thickBot="1">
      <c r="B22" s="357">
        <v>1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1020" t="s">
        <v>136</v>
      </c>
      <c r="U22" s="1021"/>
      <c r="V22" s="1022"/>
      <c r="W22" s="906" t="s">
        <v>118</v>
      </c>
      <c r="X22" s="697"/>
      <c r="Y22" s="697"/>
      <c r="Z22" s="697"/>
      <c r="AA22" s="697"/>
      <c r="AB22" s="697"/>
      <c r="AC22" s="697"/>
      <c r="AD22" s="698"/>
      <c r="AE22" s="262">
        <f>AF22/30</f>
        <v>6</v>
      </c>
      <c r="AF22" s="55">
        <v>180</v>
      </c>
      <c r="AG22" s="55">
        <f>AH22+AJ22+AL22</f>
        <v>20</v>
      </c>
      <c r="AH22" s="55">
        <v>10</v>
      </c>
      <c r="AI22" s="55"/>
      <c r="AJ22" s="55"/>
      <c r="AK22" s="55"/>
      <c r="AL22" s="56">
        <v>10</v>
      </c>
      <c r="AM22" s="55"/>
      <c r="AN22" s="104"/>
      <c r="AO22" s="58">
        <f>AF22-AG22</f>
        <v>160</v>
      </c>
      <c r="AP22" s="61">
        <v>5</v>
      </c>
      <c r="AQ22" s="59"/>
      <c r="AR22" s="59"/>
      <c r="AS22" s="60"/>
      <c r="AT22" s="61"/>
      <c r="AU22" s="59"/>
      <c r="AV22" s="59"/>
      <c r="AW22" s="60"/>
      <c r="AX22" s="62">
        <f>SUM(AY22:BA22)</f>
        <v>20</v>
      </c>
      <c r="AY22" s="91">
        <v>10</v>
      </c>
      <c r="AZ22" s="91"/>
      <c r="BA22" s="400">
        <v>10</v>
      </c>
      <c r="BB22" s="401"/>
      <c r="BC22" s="377"/>
      <c r="BD22" s="377"/>
      <c r="BE22" s="378"/>
      <c r="BI22" s="747"/>
    </row>
    <row r="23" spans="1:57" s="9" customFormat="1" ht="49.5" customHeight="1" thickBot="1">
      <c r="A23" s="277"/>
      <c r="B23" s="710" t="s">
        <v>90</v>
      </c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11"/>
      <c r="X23" s="711"/>
      <c r="Y23" s="711"/>
      <c r="Z23" s="711"/>
      <c r="AA23" s="711"/>
      <c r="AB23" s="711"/>
      <c r="AC23" s="711"/>
      <c r="AD23" s="712"/>
      <c r="AE23" s="95">
        <f>AE22</f>
        <v>6</v>
      </c>
      <c r="AF23" s="96">
        <f aca="true" t="shared" si="0" ref="AF23:BE23">AF22</f>
        <v>180</v>
      </c>
      <c r="AG23" s="96">
        <f t="shared" si="0"/>
        <v>20</v>
      </c>
      <c r="AH23" s="96">
        <f t="shared" si="0"/>
        <v>10</v>
      </c>
      <c r="AI23" s="96">
        <f t="shared" si="0"/>
        <v>0</v>
      </c>
      <c r="AJ23" s="96">
        <f t="shared" si="0"/>
        <v>0</v>
      </c>
      <c r="AK23" s="96">
        <f t="shared" si="0"/>
        <v>0</v>
      </c>
      <c r="AL23" s="96">
        <f t="shared" si="0"/>
        <v>10</v>
      </c>
      <c r="AM23" s="96">
        <f t="shared" si="0"/>
        <v>0</v>
      </c>
      <c r="AN23" s="97">
        <f t="shared" si="0"/>
        <v>0</v>
      </c>
      <c r="AO23" s="95">
        <f t="shared" si="0"/>
        <v>160</v>
      </c>
      <c r="AP23" s="95">
        <v>1</v>
      </c>
      <c r="AQ23" s="96">
        <f t="shared" si="0"/>
        <v>0</v>
      </c>
      <c r="AR23" s="96">
        <v>0</v>
      </c>
      <c r="AS23" s="97">
        <f t="shared" si="0"/>
        <v>0</v>
      </c>
      <c r="AT23" s="95">
        <f t="shared" si="0"/>
        <v>0</v>
      </c>
      <c r="AU23" s="96">
        <f t="shared" si="0"/>
        <v>0</v>
      </c>
      <c r="AV23" s="96">
        <f t="shared" si="0"/>
        <v>0</v>
      </c>
      <c r="AW23" s="97">
        <f t="shared" si="0"/>
        <v>0</v>
      </c>
      <c r="AX23" s="95">
        <f t="shared" si="0"/>
        <v>20</v>
      </c>
      <c r="AY23" s="96">
        <f t="shared" si="0"/>
        <v>10</v>
      </c>
      <c r="AZ23" s="96">
        <f t="shared" si="0"/>
        <v>0</v>
      </c>
      <c r="BA23" s="97">
        <f t="shared" si="0"/>
        <v>10</v>
      </c>
      <c r="BB23" s="95">
        <f t="shared" si="0"/>
        <v>0</v>
      </c>
      <c r="BC23" s="96">
        <f t="shared" si="0"/>
        <v>0</v>
      </c>
      <c r="BD23" s="96">
        <f t="shared" si="0"/>
        <v>0</v>
      </c>
      <c r="BE23" s="97">
        <f t="shared" si="0"/>
        <v>0</v>
      </c>
    </row>
    <row r="24" spans="1:57" s="9" customFormat="1" ht="49.5" customHeight="1" thickBot="1">
      <c r="A24" s="277"/>
      <c r="B24" s="707" t="s">
        <v>73</v>
      </c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708"/>
      <c r="AE24" s="708"/>
      <c r="AF24" s="708"/>
      <c r="AG24" s="708"/>
      <c r="AH24" s="708"/>
      <c r="AI24" s="708"/>
      <c r="AJ24" s="708"/>
      <c r="AK24" s="708"/>
      <c r="AL24" s="708"/>
      <c r="AM24" s="708"/>
      <c r="AN24" s="708"/>
      <c r="AO24" s="708"/>
      <c r="AP24" s="708"/>
      <c r="AQ24" s="708"/>
      <c r="AR24" s="708"/>
      <c r="AS24" s="708"/>
      <c r="AT24" s="708"/>
      <c r="AU24" s="708"/>
      <c r="AV24" s="708"/>
      <c r="AW24" s="708"/>
      <c r="AX24" s="708"/>
      <c r="AY24" s="708"/>
      <c r="AZ24" s="708"/>
      <c r="BA24" s="708"/>
      <c r="BB24" s="708"/>
      <c r="BC24" s="708"/>
      <c r="BD24" s="708"/>
      <c r="BE24" s="709"/>
    </row>
    <row r="25" spans="1:57" s="9" customFormat="1" ht="157.5" customHeight="1">
      <c r="A25" s="277"/>
      <c r="B25" s="341">
        <v>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1023" t="s">
        <v>180</v>
      </c>
      <c r="U25" s="1024"/>
      <c r="V25" s="1025"/>
      <c r="W25" s="932" t="s">
        <v>118</v>
      </c>
      <c r="X25" s="723"/>
      <c r="Y25" s="723"/>
      <c r="Z25" s="723"/>
      <c r="AA25" s="723"/>
      <c r="AB25" s="723"/>
      <c r="AC25" s="723"/>
      <c r="AD25" s="724"/>
      <c r="AE25" s="262">
        <f>AF25/30</f>
        <v>3.5</v>
      </c>
      <c r="AF25" s="103">
        <v>105</v>
      </c>
      <c r="AG25" s="103">
        <f>AH25+AJ25+AL25</f>
        <v>17</v>
      </c>
      <c r="AH25" s="103">
        <v>8</v>
      </c>
      <c r="AI25" s="103"/>
      <c r="AJ25" s="103"/>
      <c r="AK25" s="103"/>
      <c r="AL25" s="104">
        <v>9</v>
      </c>
      <c r="AM25" s="104"/>
      <c r="AN25" s="104"/>
      <c r="AO25" s="58">
        <f>AF25-AG25</f>
        <v>88</v>
      </c>
      <c r="AP25" s="61"/>
      <c r="AQ25" s="59">
        <v>5</v>
      </c>
      <c r="AR25" s="59"/>
      <c r="AS25" s="71"/>
      <c r="AT25" s="69"/>
      <c r="AU25" s="70"/>
      <c r="AV25" s="70"/>
      <c r="AW25" s="114"/>
      <c r="AX25" s="62">
        <f>SUM(AY25:BA25)</f>
        <v>17</v>
      </c>
      <c r="AY25" s="63">
        <v>8</v>
      </c>
      <c r="AZ25" s="63"/>
      <c r="BA25" s="63">
        <v>9</v>
      </c>
      <c r="BB25" s="90"/>
      <c r="BC25" s="91"/>
      <c r="BD25" s="91"/>
      <c r="BE25" s="405"/>
    </row>
    <row r="26" spans="1:57" s="9" customFormat="1" ht="141.75" customHeight="1">
      <c r="A26" s="277"/>
      <c r="B26" s="341">
        <v>3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1026" t="s">
        <v>208</v>
      </c>
      <c r="U26" s="1027"/>
      <c r="V26" s="1028"/>
      <c r="W26" s="932" t="s">
        <v>118</v>
      </c>
      <c r="X26" s="723"/>
      <c r="Y26" s="723"/>
      <c r="Z26" s="723"/>
      <c r="AA26" s="723"/>
      <c r="AB26" s="723"/>
      <c r="AC26" s="723"/>
      <c r="AD26" s="724"/>
      <c r="AE26" s="147">
        <f>AF26/30</f>
        <v>1</v>
      </c>
      <c r="AF26" s="83">
        <v>30</v>
      </c>
      <c r="AG26" s="128"/>
      <c r="AH26" s="83"/>
      <c r="AI26" s="128"/>
      <c r="AJ26" s="128"/>
      <c r="AK26" s="128"/>
      <c r="AL26" s="84"/>
      <c r="AM26" s="129"/>
      <c r="AN26" s="129"/>
      <c r="AO26" s="85">
        <f>AF26-AG26</f>
        <v>30</v>
      </c>
      <c r="AP26" s="338"/>
      <c r="AQ26" s="184"/>
      <c r="AR26" s="184"/>
      <c r="AS26" s="80"/>
      <c r="AT26" s="78">
        <v>5</v>
      </c>
      <c r="AU26" s="79"/>
      <c r="AV26" s="79"/>
      <c r="AW26" s="125"/>
      <c r="AX26" s="187"/>
      <c r="AY26" s="94"/>
      <c r="AZ26" s="94"/>
      <c r="BA26" s="94"/>
      <c r="BB26" s="406"/>
      <c r="BC26" s="379"/>
      <c r="BD26" s="379"/>
      <c r="BE26" s="407"/>
    </row>
    <row r="27" spans="1:57" s="9" customFormat="1" ht="156" customHeight="1">
      <c r="A27" s="277"/>
      <c r="B27" s="341">
        <v>4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738" t="s">
        <v>206</v>
      </c>
      <c r="U27" s="725"/>
      <c r="V27" s="1029"/>
      <c r="W27" s="906" t="s">
        <v>118</v>
      </c>
      <c r="X27" s="697"/>
      <c r="Y27" s="697"/>
      <c r="Z27" s="697"/>
      <c r="AA27" s="697"/>
      <c r="AB27" s="697"/>
      <c r="AC27" s="697"/>
      <c r="AD27" s="698"/>
      <c r="AE27" s="265">
        <f>AF27/30</f>
        <v>6</v>
      </c>
      <c r="AF27" s="65">
        <v>180</v>
      </c>
      <c r="AG27" s="65">
        <f>AH27+AJ27+AL27</f>
        <v>20</v>
      </c>
      <c r="AH27" s="65">
        <v>10</v>
      </c>
      <c r="AI27" s="65"/>
      <c r="AJ27" s="65"/>
      <c r="AK27" s="65"/>
      <c r="AL27" s="66">
        <v>10</v>
      </c>
      <c r="AM27" s="65"/>
      <c r="AN27" s="67"/>
      <c r="AO27" s="68">
        <f>AF27-AG27</f>
        <v>160</v>
      </c>
      <c r="AP27" s="108">
        <v>5</v>
      </c>
      <c r="AQ27" s="106"/>
      <c r="AR27" s="106"/>
      <c r="AS27" s="107"/>
      <c r="AT27" s="108"/>
      <c r="AU27" s="106"/>
      <c r="AV27" s="106"/>
      <c r="AW27" s="107"/>
      <c r="AX27" s="116">
        <f>SUM(AY27:BA27)</f>
        <v>20</v>
      </c>
      <c r="AY27" s="143">
        <v>10</v>
      </c>
      <c r="AZ27" s="143"/>
      <c r="BA27" s="380">
        <v>10</v>
      </c>
      <c r="BB27" s="381"/>
      <c r="BC27" s="143"/>
      <c r="BD27" s="143"/>
      <c r="BE27" s="408"/>
    </row>
    <row r="28" spans="1:57" s="9" customFormat="1" ht="158.25" customHeight="1">
      <c r="A28" s="277"/>
      <c r="B28" s="341">
        <v>5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738" t="s">
        <v>207</v>
      </c>
      <c r="U28" s="725"/>
      <c r="V28" s="1029"/>
      <c r="W28" s="906" t="s">
        <v>118</v>
      </c>
      <c r="X28" s="697"/>
      <c r="Y28" s="697"/>
      <c r="Z28" s="697"/>
      <c r="AA28" s="697"/>
      <c r="AB28" s="697"/>
      <c r="AC28" s="697"/>
      <c r="AD28" s="698"/>
      <c r="AE28" s="265">
        <f>AF28/30</f>
        <v>6</v>
      </c>
      <c r="AF28" s="65">
        <v>180</v>
      </c>
      <c r="AG28" s="65">
        <f>AH28+AJ28+AL28</f>
        <v>20</v>
      </c>
      <c r="AH28" s="65">
        <v>10</v>
      </c>
      <c r="AI28" s="65"/>
      <c r="AJ28" s="65"/>
      <c r="AK28" s="65"/>
      <c r="AL28" s="66">
        <v>10</v>
      </c>
      <c r="AM28" s="65"/>
      <c r="AN28" s="67"/>
      <c r="AO28" s="68">
        <f>AF28-AG28</f>
        <v>160</v>
      </c>
      <c r="AP28" s="108">
        <v>6</v>
      </c>
      <c r="AQ28" s="106"/>
      <c r="AR28" s="106"/>
      <c r="AS28" s="107"/>
      <c r="AT28" s="108"/>
      <c r="AU28" s="106"/>
      <c r="AV28" s="106"/>
      <c r="AW28" s="107"/>
      <c r="AX28" s="116"/>
      <c r="AY28" s="143"/>
      <c r="AZ28" s="143"/>
      <c r="BA28" s="380"/>
      <c r="BB28" s="116">
        <f>SUM(BC28:BE28)</f>
        <v>20</v>
      </c>
      <c r="BC28" s="143">
        <v>10</v>
      </c>
      <c r="BD28" s="143"/>
      <c r="BE28" s="256">
        <v>10</v>
      </c>
    </row>
    <row r="29" spans="1:57" s="9" customFormat="1" ht="143.25" customHeight="1" thickBot="1">
      <c r="A29" s="277"/>
      <c r="B29" s="341">
        <v>6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738" t="s">
        <v>148</v>
      </c>
      <c r="U29" s="725"/>
      <c r="V29" s="1029"/>
      <c r="W29" s="932" t="s">
        <v>118</v>
      </c>
      <c r="X29" s="723"/>
      <c r="Y29" s="723"/>
      <c r="Z29" s="723"/>
      <c r="AA29" s="723"/>
      <c r="AB29" s="723"/>
      <c r="AC29" s="723"/>
      <c r="AD29" s="724"/>
      <c r="AE29" s="264">
        <f>AF29/30</f>
        <v>4</v>
      </c>
      <c r="AF29" s="128">
        <v>120</v>
      </c>
      <c r="AG29" s="128">
        <f>AH29+AJ29+AL29</f>
        <v>8</v>
      </c>
      <c r="AH29" s="128">
        <v>2</v>
      </c>
      <c r="AI29" s="128"/>
      <c r="AJ29" s="128"/>
      <c r="AK29" s="128"/>
      <c r="AL29" s="129">
        <v>6</v>
      </c>
      <c r="AM29" s="128"/>
      <c r="AN29" s="382"/>
      <c r="AO29" s="99">
        <f>AF29-AG29</f>
        <v>112</v>
      </c>
      <c r="AP29" s="81"/>
      <c r="AQ29" s="79">
        <v>5</v>
      </c>
      <c r="AR29" s="79"/>
      <c r="AS29" s="80"/>
      <c r="AT29" s="81"/>
      <c r="AU29" s="79"/>
      <c r="AV29" s="79"/>
      <c r="AW29" s="80"/>
      <c r="AX29" s="383">
        <f>SUM(AY29:BA29)</f>
        <v>8</v>
      </c>
      <c r="AY29" s="379">
        <v>2</v>
      </c>
      <c r="AZ29" s="379"/>
      <c r="BA29" s="385">
        <v>6</v>
      </c>
      <c r="BB29" s="383"/>
      <c r="BC29" s="379"/>
      <c r="BD29" s="379"/>
      <c r="BE29" s="385"/>
    </row>
    <row r="30" spans="1:57" s="9" customFormat="1" ht="62.25" customHeight="1" thickBot="1">
      <c r="A30" s="277"/>
      <c r="B30" s="713" t="s">
        <v>91</v>
      </c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T30" s="714"/>
      <c r="U30" s="714"/>
      <c r="V30" s="714"/>
      <c r="W30" s="714"/>
      <c r="X30" s="714"/>
      <c r="Y30" s="714"/>
      <c r="Z30" s="714"/>
      <c r="AA30" s="714"/>
      <c r="AB30" s="714"/>
      <c r="AC30" s="714"/>
      <c r="AD30" s="715"/>
      <c r="AE30" s="95">
        <f>SUM(AE25:AE29)</f>
        <v>20.5</v>
      </c>
      <c r="AF30" s="96">
        <f aca="true" t="shared" si="1" ref="AF30:BE30">SUM(AF25:AF29)</f>
        <v>615</v>
      </c>
      <c r="AG30" s="96">
        <f t="shared" si="1"/>
        <v>65</v>
      </c>
      <c r="AH30" s="96">
        <f t="shared" si="1"/>
        <v>30</v>
      </c>
      <c r="AI30" s="96">
        <f t="shared" si="1"/>
        <v>0</v>
      </c>
      <c r="AJ30" s="96">
        <f t="shared" si="1"/>
        <v>0</v>
      </c>
      <c r="AK30" s="96">
        <f t="shared" si="1"/>
        <v>0</v>
      </c>
      <c r="AL30" s="96">
        <f t="shared" si="1"/>
        <v>35</v>
      </c>
      <c r="AM30" s="96">
        <f t="shared" si="1"/>
        <v>0</v>
      </c>
      <c r="AN30" s="97">
        <f t="shared" si="1"/>
        <v>0</v>
      </c>
      <c r="AO30" s="356">
        <f t="shared" si="1"/>
        <v>550</v>
      </c>
      <c r="AP30" s="95">
        <v>2</v>
      </c>
      <c r="AQ30" s="96">
        <v>2</v>
      </c>
      <c r="AR30" s="96">
        <v>0</v>
      </c>
      <c r="AS30" s="97">
        <f t="shared" si="1"/>
        <v>0</v>
      </c>
      <c r="AT30" s="95">
        <v>1</v>
      </c>
      <c r="AU30" s="96">
        <f t="shared" si="1"/>
        <v>0</v>
      </c>
      <c r="AV30" s="96">
        <f t="shared" si="1"/>
        <v>0</v>
      </c>
      <c r="AW30" s="97">
        <f t="shared" si="1"/>
        <v>0</v>
      </c>
      <c r="AX30" s="95">
        <f t="shared" si="1"/>
        <v>45</v>
      </c>
      <c r="AY30" s="96">
        <f t="shared" si="1"/>
        <v>20</v>
      </c>
      <c r="AZ30" s="96">
        <f t="shared" si="1"/>
        <v>0</v>
      </c>
      <c r="BA30" s="97">
        <f t="shared" si="1"/>
        <v>25</v>
      </c>
      <c r="BB30" s="95">
        <f t="shared" si="1"/>
        <v>20</v>
      </c>
      <c r="BC30" s="96">
        <f t="shared" si="1"/>
        <v>10</v>
      </c>
      <c r="BD30" s="96">
        <f t="shared" si="1"/>
        <v>0</v>
      </c>
      <c r="BE30" s="97">
        <f t="shared" si="1"/>
        <v>10</v>
      </c>
    </row>
    <row r="31" spans="1:57" s="9" customFormat="1" ht="49.5" customHeight="1" thickBot="1">
      <c r="A31" s="277"/>
      <c r="B31" s="733" t="s">
        <v>74</v>
      </c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4"/>
      <c r="V31" s="734"/>
      <c r="W31" s="734"/>
      <c r="X31" s="734"/>
      <c r="Y31" s="734"/>
      <c r="Z31" s="734"/>
      <c r="AA31" s="734"/>
      <c r="AB31" s="734"/>
      <c r="AC31" s="734"/>
      <c r="AD31" s="734"/>
      <c r="AE31" s="734"/>
      <c r="AF31" s="734"/>
      <c r="AG31" s="734"/>
      <c r="AH31" s="734"/>
      <c r="AI31" s="734"/>
      <c r="AJ31" s="734"/>
      <c r="AK31" s="734"/>
      <c r="AL31" s="734"/>
      <c r="AM31" s="734"/>
      <c r="AN31" s="734"/>
      <c r="AO31" s="734"/>
      <c r="AP31" s="734"/>
      <c r="AQ31" s="734"/>
      <c r="AR31" s="734"/>
      <c r="AS31" s="734"/>
      <c r="AT31" s="734"/>
      <c r="AU31" s="734"/>
      <c r="AV31" s="734"/>
      <c r="AW31" s="734"/>
      <c r="AX31" s="734"/>
      <c r="AY31" s="734"/>
      <c r="AZ31" s="734"/>
      <c r="BA31" s="734"/>
      <c r="BB31" s="734"/>
      <c r="BC31" s="734"/>
      <c r="BD31" s="734"/>
      <c r="BE31" s="735"/>
    </row>
    <row r="32" spans="1:57" s="1" customFormat="1" ht="109.5" customHeight="1">
      <c r="A32" s="9"/>
      <c r="B32" s="342">
        <v>7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727" t="s">
        <v>224</v>
      </c>
      <c r="U32" s="727"/>
      <c r="V32" s="728"/>
      <c r="W32" s="729" t="s">
        <v>152</v>
      </c>
      <c r="X32" s="730"/>
      <c r="Y32" s="730"/>
      <c r="Z32" s="730"/>
      <c r="AA32" s="730"/>
      <c r="AB32" s="730"/>
      <c r="AC32" s="730"/>
      <c r="AD32" s="731"/>
      <c r="AE32" s="488">
        <f>AF32/30</f>
        <v>5</v>
      </c>
      <c r="AF32" s="489">
        <v>150</v>
      </c>
      <c r="AG32" s="489">
        <f>AH32+AJ32+AL32</f>
        <v>7</v>
      </c>
      <c r="AH32" s="489">
        <v>6</v>
      </c>
      <c r="AI32" s="489"/>
      <c r="AJ32" s="489">
        <v>1</v>
      </c>
      <c r="AK32" s="489"/>
      <c r="AL32" s="490"/>
      <c r="AM32" s="490"/>
      <c r="AN32" s="491"/>
      <c r="AO32" s="492">
        <f>AF32-AG32</f>
        <v>143</v>
      </c>
      <c r="AP32" s="493"/>
      <c r="AQ32" s="494">
        <v>6</v>
      </c>
      <c r="AR32" s="494"/>
      <c r="AS32" s="495"/>
      <c r="AT32" s="496"/>
      <c r="AU32" s="497"/>
      <c r="AV32" s="494">
        <v>6</v>
      </c>
      <c r="AW32" s="495"/>
      <c r="AX32" s="498"/>
      <c r="AY32" s="499"/>
      <c r="AZ32" s="499"/>
      <c r="BA32" s="500"/>
      <c r="BB32" s="501">
        <f>SUM(BC32:BE32)</f>
        <v>7</v>
      </c>
      <c r="BC32" s="502">
        <v>6</v>
      </c>
      <c r="BD32" s="502">
        <v>1</v>
      </c>
      <c r="BE32" s="503"/>
    </row>
    <row r="33" spans="2:57" s="9" customFormat="1" ht="155.25" customHeight="1" thickBot="1">
      <c r="B33" s="319">
        <v>8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738" t="s">
        <v>135</v>
      </c>
      <c r="U33" s="725"/>
      <c r="V33" s="725"/>
      <c r="W33" s="1030" t="s">
        <v>229</v>
      </c>
      <c r="X33" s="696"/>
      <c r="Y33" s="696"/>
      <c r="Z33" s="696"/>
      <c r="AA33" s="696"/>
      <c r="AB33" s="696"/>
      <c r="AC33" s="696"/>
      <c r="AD33" s="907"/>
      <c r="AE33" s="265">
        <f>AF33/30</f>
        <v>2.5</v>
      </c>
      <c r="AF33" s="65">
        <v>75</v>
      </c>
      <c r="AG33" s="65">
        <f>AH33+AJ33+AL33</f>
        <v>10</v>
      </c>
      <c r="AH33" s="65"/>
      <c r="AI33" s="65"/>
      <c r="AJ33" s="65">
        <v>10</v>
      </c>
      <c r="AK33" s="65"/>
      <c r="AL33" s="66"/>
      <c r="AM33" s="66"/>
      <c r="AN33" s="66"/>
      <c r="AO33" s="68">
        <f>AF33-AG33</f>
        <v>65</v>
      </c>
      <c r="AP33" s="108"/>
      <c r="AQ33" s="106">
        <v>6</v>
      </c>
      <c r="AR33" s="106"/>
      <c r="AS33" s="119"/>
      <c r="AT33" s="108"/>
      <c r="AU33" s="106"/>
      <c r="AV33" s="106"/>
      <c r="AW33" s="107">
        <v>5</v>
      </c>
      <c r="AX33" s="116">
        <v>6</v>
      </c>
      <c r="AY33" s="117"/>
      <c r="AZ33" s="117">
        <v>6</v>
      </c>
      <c r="BA33" s="117"/>
      <c r="BB33" s="116">
        <v>4</v>
      </c>
      <c r="BC33" s="117"/>
      <c r="BD33" s="117">
        <v>4</v>
      </c>
      <c r="BE33" s="350"/>
    </row>
    <row r="34" spans="1:67" s="206" customFormat="1" ht="49.5" customHeight="1" thickBot="1">
      <c r="A34" s="313"/>
      <c r="B34" s="710" t="s">
        <v>93</v>
      </c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2"/>
      <c r="AE34" s="95">
        <f>SUM(AE32:AE33)</f>
        <v>7.5</v>
      </c>
      <c r="AF34" s="96">
        <f aca="true" t="shared" si="2" ref="AF34:AO34">SUM(AF32:AF33)</f>
        <v>225</v>
      </c>
      <c r="AG34" s="96">
        <f t="shared" si="2"/>
        <v>17</v>
      </c>
      <c r="AH34" s="96">
        <f t="shared" si="2"/>
        <v>6</v>
      </c>
      <c r="AI34" s="96">
        <f t="shared" si="2"/>
        <v>0</v>
      </c>
      <c r="AJ34" s="96">
        <f t="shared" si="2"/>
        <v>11</v>
      </c>
      <c r="AK34" s="96">
        <f t="shared" si="2"/>
        <v>0</v>
      </c>
      <c r="AL34" s="96">
        <f t="shared" si="2"/>
        <v>0</v>
      </c>
      <c r="AM34" s="96">
        <f t="shared" si="2"/>
        <v>0</v>
      </c>
      <c r="AN34" s="97">
        <f t="shared" si="2"/>
        <v>0</v>
      </c>
      <c r="AO34" s="95">
        <f t="shared" si="2"/>
        <v>208</v>
      </c>
      <c r="AP34" s="95">
        <f>SUM(AP33:AP33)</f>
        <v>0</v>
      </c>
      <c r="AQ34" s="96">
        <v>2</v>
      </c>
      <c r="AR34" s="96">
        <f>SUM(AR33:AR33)</f>
        <v>0</v>
      </c>
      <c r="AS34" s="97">
        <f>SUM(AS33:AS33)</f>
        <v>0</v>
      </c>
      <c r="AT34" s="95">
        <f>SUM(AT33:AT33)</f>
        <v>0</v>
      </c>
      <c r="AU34" s="96">
        <f>SUM(AU33:AU33)</f>
        <v>0</v>
      </c>
      <c r="AV34" s="96">
        <v>1</v>
      </c>
      <c r="AW34" s="97">
        <v>1</v>
      </c>
      <c r="AX34" s="95">
        <f>SUM(AX33:AX33)</f>
        <v>6</v>
      </c>
      <c r="AY34" s="96">
        <f>SUM(AY33:AY33)</f>
        <v>0</v>
      </c>
      <c r="AZ34" s="96">
        <f>SUM(AZ33:AZ33)</f>
        <v>6</v>
      </c>
      <c r="BA34" s="97">
        <f>SUM(BA33:BA33)</f>
        <v>0</v>
      </c>
      <c r="BB34" s="204">
        <f>SUM(BB32:BB33)</f>
        <v>11</v>
      </c>
      <c r="BC34" s="207">
        <f>SUM(BC32:BC33)</f>
        <v>6</v>
      </c>
      <c r="BD34" s="207">
        <f>SUM(BD32:BD33)</f>
        <v>5</v>
      </c>
      <c r="BE34" s="207">
        <f>SUM(BE32:BE33)</f>
        <v>0</v>
      </c>
      <c r="BO34" s="314"/>
    </row>
    <row r="35" spans="1:57" s="9" customFormat="1" ht="49.5" customHeight="1" thickBot="1">
      <c r="A35" s="277"/>
      <c r="B35" s="713" t="s">
        <v>76</v>
      </c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  <c r="AD35" s="715"/>
      <c r="AE35" s="95">
        <f aca="true" t="shared" si="3" ref="AE35:BE35">AE23+AE30+AE34</f>
        <v>34</v>
      </c>
      <c r="AF35" s="96">
        <f t="shared" si="3"/>
        <v>1020</v>
      </c>
      <c r="AG35" s="96">
        <f t="shared" si="3"/>
        <v>102</v>
      </c>
      <c r="AH35" s="96">
        <f t="shared" si="3"/>
        <v>46</v>
      </c>
      <c r="AI35" s="96">
        <f t="shared" si="3"/>
        <v>0</v>
      </c>
      <c r="AJ35" s="96">
        <f t="shared" si="3"/>
        <v>11</v>
      </c>
      <c r="AK35" s="96">
        <f t="shared" si="3"/>
        <v>0</v>
      </c>
      <c r="AL35" s="96">
        <f t="shared" si="3"/>
        <v>45</v>
      </c>
      <c r="AM35" s="96">
        <f t="shared" si="3"/>
        <v>0</v>
      </c>
      <c r="AN35" s="97">
        <f t="shared" si="3"/>
        <v>0</v>
      </c>
      <c r="AO35" s="351">
        <f t="shared" si="3"/>
        <v>918</v>
      </c>
      <c r="AP35" s="95">
        <f t="shared" si="3"/>
        <v>3</v>
      </c>
      <c r="AQ35" s="96">
        <f t="shared" si="3"/>
        <v>4</v>
      </c>
      <c r="AR35" s="96">
        <f t="shared" si="3"/>
        <v>0</v>
      </c>
      <c r="AS35" s="97">
        <f t="shared" si="3"/>
        <v>0</v>
      </c>
      <c r="AT35" s="95">
        <f t="shared" si="3"/>
        <v>1</v>
      </c>
      <c r="AU35" s="96">
        <f t="shared" si="3"/>
        <v>0</v>
      </c>
      <c r="AV35" s="96">
        <f t="shared" si="3"/>
        <v>1</v>
      </c>
      <c r="AW35" s="97">
        <f t="shared" si="3"/>
        <v>1</v>
      </c>
      <c r="AX35" s="95">
        <f t="shared" si="3"/>
        <v>71</v>
      </c>
      <c r="AY35" s="96">
        <f t="shared" si="3"/>
        <v>30</v>
      </c>
      <c r="AZ35" s="96">
        <f t="shared" si="3"/>
        <v>6</v>
      </c>
      <c r="BA35" s="97">
        <f t="shared" si="3"/>
        <v>35</v>
      </c>
      <c r="BB35" s="95">
        <f t="shared" si="3"/>
        <v>31</v>
      </c>
      <c r="BC35" s="96">
        <f t="shared" si="3"/>
        <v>16</v>
      </c>
      <c r="BD35" s="96">
        <f t="shared" si="3"/>
        <v>5</v>
      </c>
      <c r="BE35" s="97">
        <f t="shared" si="3"/>
        <v>10</v>
      </c>
    </row>
    <row r="36" spans="1:57" s="9" customFormat="1" ht="49.5" customHeight="1" thickBot="1">
      <c r="A36" s="277"/>
      <c r="B36" s="716" t="s">
        <v>75</v>
      </c>
      <c r="C36" s="717"/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7"/>
      <c r="S36" s="717"/>
      <c r="T36" s="717"/>
      <c r="U36" s="717"/>
      <c r="V36" s="717"/>
      <c r="W36" s="717"/>
      <c r="X36" s="717"/>
      <c r="Y36" s="717"/>
      <c r="Z36" s="717"/>
      <c r="AA36" s="717"/>
      <c r="AB36" s="717"/>
      <c r="AC36" s="717"/>
      <c r="AD36" s="717"/>
      <c r="AE36" s="717"/>
      <c r="AF36" s="717"/>
      <c r="AG36" s="717"/>
      <c r="AH36" s="717"/>
      <c r="AI36" s="717"/>
      <c r="AJ36" s="717"/>
      <c r="AK36" s="717"/>
      <c r="AL36" s="717"/>
      <c r="AM36" s="717"/>
      <c r="AN36" s="717"/>
      <c r="AO36" s="717"/>
      <c r="AP36" s="717"/>
      <c r="AQ36" s="717"/>
      <c r="AR36" s="717"/>
      <c r="AS36" s="717"/>
      <c r="AT36" s="717"/>
      <c r="AU36" s="717"/>
      <c r="AV36" s="717"/>
      <c r="AW36" s="717"/>
      <c r="AX36" s="717"/>
      <c r="AY36" s="717"/>
      <c r="AZ36" s="717"/>
      <c r="BA36" s="717"/>
      <c r="BB36" s="717"/>
      <c r="BC36" s="717"/>
      <c r="BD36" s="717"/>
      <c r="BE36" s="718"/>
    </row>
    <row r="37" spans="1:73" s="9" customFormat="1" ht="49.5" customHeight="1" thickBot="1">
      <c r="A37" s="277"/>
      <c r="B37" s="707" t="s">
        <v>79</v>
      </c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8"/>
      <c r="AH37" s="708"/>
      <c r="AI37" s="708"/>
      <c r="AJ37" s="708"/>
      <c r="AK37" s="708"/>
      <c r="AL37" s="708"/>
      <c r="AM37" s="708"/>
      <c r="AN37" s="708"/>
      <c r="AO37" s="708"/>
      <c r="AP37" s="708"/>
      <c r="AQ37" s="708"/>
      <c r="AR37" s="708"/>
      <c r="AS37" s="708"/>
      <c r="AT37" s="708"/>
      <c r="AU37" s="708"/>
      <c r="AV37" s="708"/>
      <c r="AW37" s="708"/>
      <c r="AX37" s="708"/>
      <c r="AY37" s="708"/>
      <c r="AZ37" s="708"/>
      <c r="BA37" s="708"/>
      <c r="BB37" s="708"/>
      <c r="BC37" s="708"/>
      <c r="BD37" s="708"/>
      <c r="BE37" s="709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</row>
    <row r="38" spans="1:57" s="9" customFormat="1" ht="142.5" customHeight="1">
      <c r="A38" s="277"/>
      <c r="B38" s="318">
        <v>9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1031" t="s">
        <v>137</v>
      </c>
      <c r="U38" s="929"/>
      <c r="V38" s="1032"/>
      <c r="W38" s="932" t="s">
        <v>118</v>
      </c>
      <c r="X38" s="723"/>
      <c r="Y38" s="723"/>
      <c r="Z38" s="723"/>
      <c r="AA38" s="723"/>
      <c r="AB38" s="723"/>
      <c r="AC38" s="723"/>
      <c r="AD38" s="724"/>
      <c r="AE38" s="265">
        <f aca="true" t="shared" si="4" ref="AE38:AE45">AF38/30</f>
        <v>4.5</v>
      </c>
      <c r="AF38" s="65">
        <v>135</v>
      </c>
      <c r="AG38" s="65">
        <f>AH38+AJ38+AL38</f>
        <v>16</v>
      </c>
      <c r="AH38" s="65">
        <v>6</v>
      </c>
      <c r="AI38" s="103"/>
      <c r="AJ38" s="65">
        <v>10</v>
      </c>
      <c r="AK38" s="103"/>
      <c r="AL38" s="66"/>
      <c r="AM38" s="65"/>
      <c r="AN38" s="104"/>
      <c r="AO38" s="68">
        <f>AF38-AG38</f>
        <v>119</v>
      </c>
      <c r="AP38" s="108">
        <v>6</v>
      </c>
      <c r="AQ38" s="106"/>
      <c r="AR38" s="106"/>
      <c r="AS38" s="107"/>
      <c r="AT38" s="108"/>
      <c r="AU38" s="106"/>
      <c r="AV38" s="106"/>
      <c r="AW38" s="119"/>
      <c r="AX38" s="62"/>
      <c r="AY38" s="91"/>
      <c r="AZ38" s="91"/>
      <c r="BA38" s="92"/>
      <c r="BB38" s="62">
        <f>SUM(BC38:BE38)</f>
        <v>16</v>
      </c>
      <c r="BC38" s="91">
        <v>6</v>
      </c>
      <c r="BD38" s="91">
        <v>10</v>
      </c>
      <c r="BE38" s="92"/>
    </row>
    <row r="39" spans="1:57" s="9" customFormat="1" ht="140.25" customHeight="1">
      <c r="A39" s="277"/>
      <c r="B39" s="409">
        <v>10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738" t="s">
        <v>149</v>
      </c>
      <c r="U39" s="725"/>
      <c r="V39" s="1029"/>
      <c r="W39" s="906" t="s">
        <v>118</v>
      </c>
      <c r="X39" s="697"/>
      <c r="Y39" s="697"/>
      <c r="Z39" s="697"/>
      <c r="AA39" s="697"/>
      <c r="AB39" s="697"/>
      <c r="AC39" s="697"/>
      <c r="AD39" s="698"/>
      <c r="AE39" s="265">
        <f t="shared" si="4"/>
        <v>4</v>
      </c>
      <c r="AF39" s="65">
        <v>120</v>
      </c>
      <c r="AG39" s="65">
        <f>AH39+AJ39+AL39</f>
        <v>20</v>
      </c>
      <c r="AH39" s="65">
        <v>10</v>
      </c>
      <c r="AI39" s="65"/>
      <c r="AJ39" s="65"/>
      <c r="AK39" s="65"/>
      <c r="AL39" s="66">
        <v>10</v>
      </c>
      <c r="AM39" s="65"/>
      <c r="AN39" s="66"/>
      <c r="AO39" s="68">
        <f>AF39-AG39</f>
        <v>100</v>
      </c>
      <c r="AP39" s="108"/>
      <c r="AQ39" s="106">
        <v>5</v>
      </c>
      <c r="AR39" s="106"/>
      <c r="AS39" s="107"/>
      <c r="AT39" s="108"/>
      <c r="AU39" s="106"/>
      <c r="AV39" s="106"/>
      <c r="AW39" s="107"/>
      <c r="AX39" s="396">
        <f>SUM(AY39:BA39)</f>
        <v>20</v>
      </c>
      <c r="AY39" s="143">
        <v>10</v>
      </c>
      <c r="AZ39" s="143"/>
      <c r="BA39" s="256">
        <v>10</v>
      </c>
      <c r="BB39" s="396"/>
      <c r="BC39" s="143"/>
      <c r="BD39" s="143"/>
      <c r="BE39" s="256"/>
    </row>
    <row r="40" spans="1:57" s="9" customFormat="1" ht="198.75" customHeight="1">
      <c r="A40" s="277"/>
      <c r="B40" s="342">
        <v>11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033" t="s">
        <v>210</v>
      </c>
      <c r="U40" s="732"/>
      <c r="V40" s="726"/>
      <c r="W40" s="932" t="s">
        <v>118</v>
      </c>
      <c r="X40" s="723"/>
      <c r="Y40" s="723"/>
      <c r="Z40" s="723"/>
      <c r="AA40" s="723"/>
      <c r="AB40" s="723"/>
      <c r="AC40" s="723"/>
      <c r="AD40" s="724"/>
      <c r="AE40" s="265">
        <f t="shared" si="4"/>
        <v>5</v>
      </c>
      <c r="AF40" s="65">
        <v>150</v>
      </c>
      <c r="AG40" s="65">
        <f>AH40+AJ40+AL40</f>
        <v>20</v>
      </c>
      <c r="AH40" s="65">
        <v>10</v>
      </c>
      <c r="AI40" s="65"/>
      <c r="AJ40" s="65"/>
      <c r="AK40" s="65"/>
      <c r="AL40" s="66">
        <v>10</v>
      </c>
      <c r="AM40" s="65"/>
      <c r="AN40" s="67"/>
      <c r="AO40" s="68">
        <f>AF40-AG40</f>
        <v>130</v>
      </c>
      <c r="AP40" s="108">
        <v>5</v>
      </c>
      <c r="AQ40" s="106"/>
      <c r="AR40" s="106"/>
      <c r="AS40" s="107"/>
      <c r="AT40" s="108"/>
      <c r="AU40" s="106"/>
      <c r="AV40" s="106"/>
      <c r="AW40" s="119"/>
      <c r="AX40" s="116">
        <f>SUM(AY40:BA40)</f>
        <v>20</v>
      </c>
      <c r="AY40" s="143">
        <v>10</v>
      </c>
      <c r="AZ40" s="143"/>
      <c r="BA40" s="256">
        <v>10</v>
      </c>
      <c r="BB40" s="116"/>
      <c r="BC40" s="143"/>
      <c r="BD40" s="143"/>
      <c r="BE40" s="256"/>
    </row>
    <row r="41" spans="1:57" s="9" customFormat="1" ht="140.25" customHeight="1">
      <c r="A41" s="277"/>
      <c r="B41" s="342">
        <v>12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738" t="s">
        <v>176</v>
      </c>
      <c r="U41" s="725"/>
      <c r="V41" s="1029"/>
      <c r="W41" s="906" t="s">
        <v>118</v>
      </c>
      <c r="X41" s="697"/>
      <c r="Y41" s="697"/>
      <c r="Z41" s="697"/>
      <c r="AA41" s="697"/>
      <c r="AB41" s="697"/>
      <c r="AC41" s="697"/>
      <c r="AD41" s="698"/>
      <c r="AE41" s="265">
        <f t="shared" si="4"/>
        <v>4</v>
      </c>
      <c r="AF41" s="65">
        <v>120</v>
      </c>
      <c r="AG41" s="65">
        <f>AH41+AJ41+AL41</f>
        <v>20</v>
      </c>
      <c r="AH41" s="65">
        <v>10</v>
      </c>
      <c r="AI41" s="65"/>
      <c r="AJ41" s="65"/>
      <c r="AK41" s="65"/>
      <c r="AL41" s="66">
        <v>10</v>
      </c>
      <c r="AM41" s="65"/>
      <c r="AN41" s="66"/>
      <c r="AO41" s="68">
        <f>AF41-AG41</f>
        <v>100</v>
      </c>
      <c r="AP41" s="108"/>
      <c r="AQ41" s="106">
        <v>6</v>
      </c>
      <c r="AR41" s="106"/>
      <c r="AS41" s="107"/>
      <c r="AT41" s="108"/>
      <c r="AU41" s="106"/>
      <c r="AV41" s="106"/>
      <c r="AW41" s="107"/>
      <c r="AX41" s="396"/>
      <c r="AY41" s="143"/>
      <c r="AZ41" s="143"/>
      <c r="BA41" s="256"/>
      <c r="BB41" s="396">
        <f>SUM(BC41:BE41)</f>
        <v>20</v>
      </c>
      <c r="BC41" s="143">
        <v>10</v>
      </c>
      <c r="BD41" s="143"/>
      <c r="BE41" s="256">
        <v>10</v>
      </c>
    </row>
    <row r="42" spans="1:57" s="9" customFormat="1" ht="168" customHeight="1">
      <c r="A42" s="277"/>
      <c r="B42" s="341">
        <v>13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034" t="s">
        <v>209</v>
      </c>
      <c r="U42" s="748"/>
      <c r="V42" s="1035"/>
      <c r="W42" s="932" t="s">
        <v>118</v>
      </c>
      <c r="X42" s="723"/>
      <c r="Y42" s="723"/>
      <c r="Z42" s="723"/>
      <c r="AA42" s="723"/>
      <c r="AB42" s="723"/>
      <c r="AC42" s="723"/>
      <c r="AD42" s="724"/>
      <c r="AE42" s="394">
        <f t="shared" si="4"/>
        <v>4</v>
      </c>
      <c r="AF42" s="103">
        <v>120</v>
      </c>
      <c r="AG42" s="103">
        <f>AH42+AJ42+AL42</f>
        <v>20</v>
      </c>
      <c r="AH42" s="103">
        <v>10</v>
      </c>
      <c r="AI42" s="103"/>
      <c r="AJ42" s="103"/>
      <c r="AK42" s="103"/>
      <c r="AL42" s="104">
        <v>10</v>
      </c>
      <c r="AM42" s="103"/>
      <c r="AN42" s="104"/>
      <c r="AO42" s="395">
        <f>AF42-AG42</f>
        <v>100</v>
      </c>
      <c r="AP42" s="72"/>
      <c r="AQ42" s="70">
        <v>6</v>
      </c>
      <c r="AR42" s="70"/>
      <c r="AS42" s="71"/>
      <c r="AT42" s="72"/>
      <c r="AU42" s="70"/>
      <c r="AV42" s="70"/>
      <c r="AW42" s="71"/>
      <c r="AX42" s="100"/>
      <c r="AY42" s="73"/>
      <c r="AZ42" s="73"/>
      <c r="BA42" s="74"/>
      <c r="BB42" s="100">
        <f>SUM(BC42:BE42)</f>
        <v>20</v>
      </c>
      <c r="BC42" s="73">
        <v>10</v>
      </c>
      <c r="BD42" s="73"/>
      <c r="BE42" s="74">
        <v>10</v>
      </c>
    </row>
    <row r="43" spans="1:57" s="9" customFormat="1" ht="229.5" customHeight="1">
      <c r="A43" s="277"/>
      <c r="B43" s="342">
        <v>14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033" t="s">
        <v>211</v>
      </c>
      <c r="U43" s="732"/>
      <c r="V43" s="726"/>
      <c r="W43" s="932" t="s">
        <v>118</v>
      </c>
      <c r="X43" s="723"/>
      <c r="Y43" s="723"/>
      <c r="Z43" s="723"/>
      <c r="AA43" s="723"/>
      <c r="AB43" s="723"/>
      <c r="AC43" s="723"/>
      <c r="AD43" s="724"/>
      <c r="AE43" s="265">
        <f t="shared" si="4"/>
        <v>1</v>
      </c>
      <c r="AF43" s="65">
        <v>30</v>
      </c>
      <c r="AG43" s="65"/>
      <c r="AH43" s="65"/>
      <c r="AI43" s="65"/>
      <c r="AJ43" s="65"/>
      <c r="AK43" s="65"/>
      <c r="AL43" s="66"/>
      <c r="AM43" s="65"/>
      <c r="AN43" s="67"/>
      <c r="AO43" s="68">
        <v>30</v>
      </c>
      <c r="AP43" s="108"/>
      <c r="AQ43" s="106"/>
      <c r="AR43" s="106"/>
      <c r="AS43" s="107"/>
      <c r="AT43" s="108">
        <v>6</v>
      </c>
      <c r="AU43" s="106"/>
      <c r="AV43" s="106"/>
      <c r="AW43" s="119"/>
      <c r="AX43" s="116"/>
      <c r="AY43" s="143"/>
      <c r="AZ43" s="143"/>
      <c r="BA43" s="380"/>
      <c r="BB43" s="116"/>
      <c r="BC43" s="143"/>
      <c r="BD43" s="143"/>
      <c r="BE43" s="256"/>
    </row>
    <row r="44" spans="1:57" s="9" customFormat="1" ht="144" customHeight="1">
      <c r="A44" s="277"/>
      <c r="B44" s="342">
        <v>15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1033" t="s">
        <v>226</v>
      </c>
      <c r="U44" s="732"/>
      <c r="V44" s="726"/>
      <c r="W44" s="906" t="s">
        <v>118</v>
      </c>
      <c r="X44" s="697"/>
      <c r="Y44" s="697"/>
      <c r="Z44" s="697"/>
      <c r="AA44" s="697"/>
      <c r="AB44" s="697"/>
      <c r="AC44" s="697"/>
      <c r="AD44" s="698"/>
      <c r="AE44" s="265">
        <f t="shared" si="4"/>
        <v>4</v>
      </c>
      <c r="AF44" s="65">
        <v>120</v>
      </c>
      <c r="AG44" s="65">
        <f>AH44+AJ44+AL44</f>
        <v>14</v>
      </c>
      <c r="AH44" s="65">
        <v>6</v>
      </c>
      <c r="AI44" s="65"/>
      <c r="AJ44" s="65"/>
      <c r="AK44" s="65"/>
      <c r="AL44" s="66">
        <v>8</v>
      </c>
      <c r="AM44" s="65"/>
      <c r="AN44" s="66"/>
      <c r="AO44" s="68">
        <f>AF44-AG44</f>
        <v>106</v>
      </c>
      <c r="AP44" s="108"/>
      <c r="AQ44" s="106">
        <v>6</v>
      </c>
      <c r="AR44" s="106"/>
      <c r="AS44" s="107"/>
      <c r="AT44" s="108"/>
      <c r="AU44" s="106"/>
      <c r="AV44" s="106"/>
      <c r="AW44" s="107"/>
      <c r="AX44" s="396"/>
      <c r="AY44" s="143"/>
      <c r="AZ44" s="143"/>
      <c r="BA44" s="380"/>
      <c r="BB44" s="116">
        <f>SUM(BC44:BE44)</f>
        <v>14</v>
      </c>
      <c r="BC44" s="143">
        <v>6</v>
      </c>
      <c r="BD44" s="143"/>
      <c r="BE44" s="256">
        <v>8</v>
      </c>
    </row>
    <row r="45" spans="1:57" s="9" customFormat="1" ht="151.5" customHeight="1" thickBot="1">
      <c r="A45" s="277"/>
      <c r="B45" s="411">
        <v>16</v>
      </c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1036" t="s">
        <v>181</v>
      </c>
      <c r="U45" s="1037"/>
      <c r="V45" s="1038"/>
      <c r="W45" s="932" t="s">
        <v>118</v>
      </c>
      <c r="X45" s="723"/>
      <c r="Y45" s="723"/>
      <c r="Z45" s="723"/>
      <c r="AA45" s="723"/>
      <c r="AB45" s="723"/>
      <c r="AC45" s="723"/>
      <c r="AD45" s="724"/>
      <c r="AE45" s="394">
        <f t="shared" si="4"/>
        <v>4</v>
      </c>
      <c r="AF45" s="103">
        <v>120</v>
      </c>
      <c r="AG45" s="103">
        <f>AH45+AJ45+AL45</f>
        <v>20</v>
      </c>
      <c r="AH45" s="103">
        <v>10</v>
      </c>
      <c r="AI45" s="103"/>
      <c r="AJ45" s="103"/>
      <c r="AK45" s="103"/>
      <c r="AL45" s="104">
        <v>10</v>
      </c>
      <c r="AM45" s="103"/>
      <c r="AN45" s="104"/>
      <c r="AO45" s="395">
        <f>AF45-AG45</f>
        <v>100</v>
      </c>
      <c r="AP45" s="72">
        <v>6</v>
      </c>
      <c r="AQ45" s="70"/>
      <c r="AR45" s="70"/>
      <c r="AS45" s="71"/>
      <c r="AT45" s="72"/>
      <c r="AU45" s="70"/>
      <c r="AV45" s="70"/>
      <c r="AW45" s="71"/>
      <c r="AX45" s="208"/>
      <c r="AY45" s="440"/>
      <c r="AZ45" s="440"/>
      <c r="BA45" s="531"/>
      <c r="BB45" s="315">
        <f>SUM(BC45:BE45)</f>
        <v>20</v>
      </c>
      <c r="BC45" s="73">
        <v>10</v>
      </c>
      <c r="BD45" s="73"/>
      <c r="BE45" s="74">
        <v>10</v>
      </c>
    </row>
    <row r="46" spans="1:57" s="9" customFormat="1" ht="49.5" customHeight="1" thickBot="1">
      <c r="A46" s="277"/>
      <c r="B46" s="671" t="s">
        <v>95</v>
      </c>
      <c r="C46" s="672"/>
      <c r="D46" s="672"/>
      <c r="E46" s="672"/>
      <c r="F46" s="672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2"/>
      <c r="U46" s="672"/>
      <c r="V46" s="672"/>
      <c r="W46" s="672"/>
      <c r="X46" s="672"/>
      <c r="Y46" s="672"/>
      <c r="Z46" s="672"/>
      <c r="AA46" s="672"/>
      <c r="AB46" s="672"/>
      <c r="AC46" s="672"/>
      <c r="AD46" s="673"/>
      <c r="AE46" s="95">
        <f aca="true" t="shared" si="5" ref="AE46:AO46">SUM(AE38:AE45)</f>
        <v>30.5</v>
      </c>
      <c r="AF46" s="96">
        <f t="shared" si="5"/>
        <v>915</v>
      </c>
      <c r="AG46" s="96">
        <f t="shared" si="5"/>
        <v>130</v>
      </c>
      <c r="AH46" s="96">
        <f t="shared" si="5"/>
        <v>62</v>
      </c>
      <c r="AI46" s="96">
        <f t="shared" si="5"/>
        <v>0</v>
      </c>
      <c r="AJ46" s="96">
        <f t="shared" si="5"/>
        <v>10</v>
      </c>
      <c r="AK46" s="96">
        <f t="shared" si="5"/>
        <v>0</v>
      </c>
      <c r="AL46" s="96">
        <f t="shared" si="5"/>
        <v>58</v>
      </c>
      <c r="AM46" s="96">
        <f t="shared" si="5"/>
        <v>0</v>
      </c>
      <c r="AN46" s="97">
        <f t="shared" si="5"/>
        <v>0</v>
      </c>
      <c r="AO46" s="95">
        <f t="shared" si="5"/>
        <v>785</v>
      </c>
      <c r="AP46" s="95">
        <v>3</v>
      </c>
      <c r="AQ46" s="96">
        <v>4</v>
      </c>
      <c r="AR46" s="96">
        <v>0</v>
      </c>
      <c r="AS46" s="97">
        <f>SUM(AS38:AS45)</f>
        <v>0</v>
      </c>
      <c r="AT46" s="95">
        <v>1</v>
      </c>
      <c r="AU46" s="96">
        <v>0</v>
      </c>
      <c r="AV46" s="96">
        <f aca="true" t="shared" si="6" ref="AV46:BE46">SUM(AV38:AV45)</f>
        <v>0</v>
      </c>
      <c r="AW46" s="97">
        <f t="shared" si="6"/>
        <v>0</v>
      </c>
      <c r="AX46" s="95">
        <f t="shared" si="6"/>
        <v>40</v>
      </c>
      <c r="AY46" s="96">
        <f t="shared" si="6"/>
        <v>20</v>
      </c>
      <c r="AZ46" s="96">
        <f t="shared" si="6"/>
        <v>0</v>
      </c>
      <c r="BA46" s="97">
        <f t="shared" si="6"/>
        <v>20</v>
      </c>
      <c r="BB46" s="95">
        <f t="shared" si="6"/>
        <v>90</v>
      </c>
      <c r="BC46" s="96">
        <f t="shared" si="6"/>
        <v>42</v>
      </c>
      <c r="BD46" s="96">
        <f t="shared" si="6"/>
        <v>10</v>
      </c>
      <c r="BE46" s="97">
        <f t="shared" si="6"/>
        <v>38</v>
      </c>
    </row>
    <row r="47" spans="1:57" s="9" customFormat="1" ht="49.5" customHeight="1" thickBot="1">
      <c r="A47" s="277"/>
      <c r="B47" s="674" t="s">
        <v>77</v>
      </c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6"/>
      <c r="AE47" s="95">
        <f>AE46</f>
        <v>30.5</v>
      </c>
      <c r="AF47" s="96">
        <f aca="true" t="shared" si="7" ref="AF47:BE47">AF46</f>
        <v>915</v>
      </c>
      <c r="AG47" s="96">
        <f t="shared" si="7"/>
        <v>130</v>
      </c>
      <c r="AH47" s="96">
        <f t="shared" si="7"/>
        <v>62</v>
      </c>
      <c r="AI47" s="96">
        <f t="shared" si="7"/>
        <v>0</v>
      </c>
      <c r="AJ47" s="96">
        <f t="shared" si="7"/>
        <v>10</v>
      </c>
      <c r="AK47" s="96">
        <f t="shared" si="7"/>
        <v>0</v>
      </c>
      <c r="AL47" s="96">
        <f t="shared" si="7"/>
        <v>58</v>
      </c>
      <c r="AM47" s="96">
        <f t="shared" si="7"/>
        <v>0</v>
      </c>
      <c r="AN47" s="97">
        <f t="shared" si="7"/>
        <v>0</v>
      </c>
      <c r="AO47" s="95">
        <f t="shared" si="7"/>
        <v>785</v>
      </c>
      <c r="AP47" s="95">
        <f t="shared" si="7"/>
        <v>3</v>
      </c>
      <c r="AQ47" s="96">
        <f t="shared" si="7"/>
        <v>4</v>
      </c>
      <c r="AR47" s="96">
        <f t="shared" si="7"/>
        <v>0</v>
      </c>
      <c r="AS47" s="97">
        <f t="shared" si="7"/>
        <v>0</v>
      </c>
      <c r="AT47" s="95">
        <f t="shared" si="7"/>
        <v>1</v>
      </c>
      <c r="AU47" s="96">
        <f t="shared" si="7"/>
        <v>0</v>
      </c>
      <c r="AV47" s="96">
        <f t="shared" si="7"/>
        <v>0</v>
      </c>
      <c r="AW47" s="97">
        <f t="shared" si="7"/>
        <v>0</v>
      </c>
      <c r="AX47" s="95">
        <f t="shared" si="7"/>
        <v>40</v>
      </c>
      <c r="AY47" s="96">
        <f t="shared" si="7"/>
        <v>20</v>
      </c>
      <c r="AZ47" s="96">
        <f t="shared" si="7"/>
        <v>0</v>
      </c>
      <c r="BA47" s="97">
        <f t="shared" si="7"/>
        <v>20</v>
      </c>
      <c r="BB47" s="95">
        <f t="shared" si="7"/>
        <v>90</v>
      </c>
      <c r="BC47" s="96">
        <f t="shared" si="7"/>
        <v>42</v>
      </c>
      <c r="BD47" s="96">
        <f t="shared" si="7"/>
        <v>10</v>
      </c>
      <c r="BE47" s="96">
        <f t="shared" si="7"/>
        <v>38</v>
      </c>
    </row>
    <row r="48" spans="2:57" s="9" customFormat="1" ht="49.5" customHeight="1" thickBot="1">
      <c r="B48" s="677" t="s">
        <v>70</v>
      </c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  <c r="T48" s="678"/>
      <c r="U48" s="678"/>
      <c r="V48" s="678"/>
      <c r="W48" s="678"/>
      <c r="X48" s="678"/>
      <c r="Y48" s="678"/>
      <c r="Z48" s="678"/>
      <c r="AA48" s="678"/>
      <c r="AB48" s="678"/>
      <c r="AC48" s="678"/>
      <c r="AD48" s="679"/>
      <c r="AE48" s="89">
        <f aca="true" t="shared" si="8" ref="AE48:BE48">AE35+AE47</f>
        <v>64.5</v>
      </c>
      <c r="AF48" s="87">
        <f t="shared" si="8"/>
        <v>1935</v>
      </c>
      <c r="AG48" s="87">
        <f t="shared" si="8"/>
        <v>232</v>
      </c>
      <c r="AH48" s="87">
        <f t="shared" si="8"/>
        <v>108</v>
      </c>
      <c r="AI48" s="87">
        <f t="shared" si="8"/>
        <v>0</v>
      </c>
      <c r="AJ48" s="87">
        <f t="shared" si="8"/>
        <v>21</v>
      </c>
      <c r="AK48" s="87">
        <f t="shared" si="8"/>
        <v>0</v>
      </c>
      <c r="AL48" s="87">
        <f t="shared" si="8"/>
        <v>103</v>
      </c>
      <c r="AM48" s="87">
        <f t="shared" si="8"/>
        <v>0</v>
      </c>
      <c r="AN48" s="88">
        <f t="shared" si="8"/>
        <v>0</v>
      </c>
      <c r="AO48" s="89">
        <f t="shared" si="8"/>
        <v>1703</v>
      </c>
      <c r="AP48" s="89">
        <f t="shared" si="8"/>
        <v>6</v>
      </c>
      <c r="AQ48" s="87">
        <f t="shared" si="8"/>
        <v>8</v>
      </c>
      <c r="AR48" s="87">
        <f t="shared" si="8"/>
        <v>0</v>
      </c>
      <c r="AS48" s="88">
        <f t="shared" si="8"/>
        <v>0</v>
      </c>
      <c r="AT48" s="89">
        <f t="shared" si="8"/>
        <v>2</v>
      </c>
      <c r="AU48" s="87">
        <f t="shared" si="8"/>
        <v>0</v>
      </c>
      <c r="AV48" s="87">
        <f t="shared" si="8"/>
        <v>1</v>
      </c>
      <c r="AW48" s="88">
        <f t="shared" si="8"/>
        <v>1</v>
      </c>
      <c r="AX48" s="89">
        <f t="shared" si="8"/>
        <v>111</v>
      </c>
      <c r="AY48" s="87">
        <f t="shared" si="8"/>
        <v>50</v>
      </c>
      <c r="AZ48" s="87">
        <f t="shared" si="8"/>
        <v>6</v>
      </c>
      <c r="BA48" s="88">
        <f t="shared" si="8"/>
        <v>55</v>
      </c>
      <c r="BB48" s="89">
        <f t="shared" si="8"/>
        <v>121</v>
      </c>
      <c r="BC48" s="87">
        <f t="shared" si="8"/>
        <v>58</v>
      </c>
      <c r="BD48" s="87">
        <f t="shared" si="8"/>
        <v>15</v>
      </c>
      <c r="BE48" s="88">
        <f t="shared" si="8"/>
        <v>48</v>
      </c>
    </row>
    <row r="49" spans="2:57" s="9" customFormat="1" ht="39.75" customHeight="1">
      <c r="B49" s="680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682"/>
      <c r="V49" s="682"/>
      <c r="W49" s="322"/>
      <c r="X49" s="322"/>
      <c r="Y49" s="387"/>
      <c r="Z49" s="387"/>
      <c r="AA49" s="388"/>
      <c r="AB49" s="683" t="s">
        <v>30</v>
      </c>
      <c r="AC49" s="684"/>
      <c r="AD49" s="685"/>
      <c r="AE49" s="658" t="s">
        <v>31</v>
      </c>
      <c r="AF49" s="659"/>
      <c r="AG49" s="659"/>
      <c r="AH49" s="659"/>
      <c r="AI49" s="659"/>
      <c r="AJ49" s="659"/>
      <c r="AK49" s="659"/>
      <c r="AL49" s="659"/>
      <c r="AM49" s="659"/>
      <c r="AN49" s="659"/>
      <c r="AO49" s="660"/>
      <c r="AP49" s="661">
        <v>6</v>
      </c>
      <c r="AQ49" s="662"/>
      <c r="AR49" s="662"/>
      <c r="AS49" s="662"/>
      <c r="AT49" s="662"/>
      <c r="AU49" s="662"/>
      <c r="AV49" s="662"/>
      <c r="AW49" s="663"/>
      <c r="AX49" s="214">
        <v>3</v>
      </c>
      <c r="AY49" s="121"/>
      <c r="AZ49" s="121"/>
      <c r="BA49" s="389"/>
      <c r="BB49" s="126">
        <v>3</v>
      </c>
      <c r="BC49" s="149"/>
      <c r="BD49" s="363"/>
      <c r="BE49" s="364"/>
    </row>
    <row r="50" spans="2:57" s="9" customFormat="1" ht="39.75" customHeight="1">
      <c r="B50" s="681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664"/>
      <c r="V50" s="664"/>
      <c r="W50" s="322"/>
      <c r="X50" s="322"/>
      <c r="Y50" s="387"/>
      <c r="Z50" s="387"/>
      <c r="AA50" s="387"/>
      <c r="AB50" s="686"/>
      <c r="AC50" s="687"/>
      <c r="AD50" s="688"/>
      <c r="AE50" s="644" t="s">
        <v>32</v>
      </c>
      <c r="AF50" s="645"/>
      <c r="AG50" s="645"/>
      <c r="AH50" s="645"/>
      <c r="AI50" s="645"/>
      <c r="AJ50" s="645"/>
      <c r="AK50" s="645"/>
      <c r="AL50" s="645"/>
      <c r="AM50" s="645"/>
      <c r="AN50" s="645"/>
      <c r="AO50" s="646"/>
      <c r="AP50" s="647">
        <v>8</v>
      </c>
      <c r="AQ50" s="648"/>
      <c r="AR50" s="648"/>
      <c r="AS50" s="648"/>
      <c r="AT50" s="648"/>
      <c r="AU50" s="648"/>
      <c r="AV50" s="648"/>
      <c r="AW50" s="649"/>
      <c r="AX50" s="215">
        <v>3</v>
      </c>
      <c r="AY50" s="122"/>
      <c r="AZ50" s="122"/>
      <c r="BA50" s="390"/>
      <c r="BB50" s="135">
        <v>5</v>
      </c>
      <c r="BC50" s="146"/>
      <c r="BD50" s="366"/>
      <c r="BE50" s="367"/>
    </row>
    <row r="51" spans="2:57" s="9" customFormat="1" ht="39.75" customHeight="1">
      <c r="B51" s="681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664"/>
      <c r="V51" s="664"/>
      <c r="W51" s="322"/>
      <c r="X51" s="322"/>
      <c r="Y51" s="387"/>
      <c r="Z51" s="387"/>
      <c r="AA51" s="387"/>
      <c r="AB51" s="686"/>
      <c r="AC51" s="687"/>
      <c r="AD51" s="688"/>
      <c r="AE51" s="644" t="s">
        <v>33</v>
      </c>
      <c r="AF51" s="645"/>
      <c r="AG51" s="645"/>
      <c r="AH51" s="645"/>
      <c r="AI51" s="645"/>
      <c r="AJ51" s="645"/>
      <c r="AK51" s="645"/>
      <c r="AL51" s="645"/>
      <c r="AM51" s="645"/>
      <c r="AN51" s="645"/>
      <c r="AO51" s="646"/>
      <c r="AP51" s="647"/>
      <c r="AQ51" s="648"/>
      <c r="AR51" s="648"/>
      <c r="AS51" s="648"/>
      <c r="AT51" s="648"/>
      <c r="AU51" s="648"/>
      <c r="AV51" s="648"/>
      <c r="AW51" s="649"/>
      <c r="AX51" s="215"/>
      <c r="AY51" s="122"/>
      <c r="AZ51" s="122"/>
      <c r="BA51" s="390"/>
      <c r="BB51" s="135"/>
      <c r="BC51" s="146"/>
      <c r="BD51" s="366"/>
      <c r="BE51" s="367"/>
    </row>
    <row r="52" spans="2:57" s="9" customFormat="1" ht="39.75" customHeight="1">
      <c r="B52" s="681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391" t="s">
        <v>34</v>
      </c>
      <c r="U52" s="692"/>
      <c r="V52" s="692"/>
      <c r="W52" s="322"/>
      <c r="X52" s="322"/>
      <c r="Y52" s="387"/>
      <c r="Z52" s="387"/>
      <c r="AA52" s="387"/>
      <c r="AB52" s="686"/>
      <c r="AC52" s="687"/>
      <c r="AD52" s="688"/>
      <c r="AE52" s="644" t="s">
        <v>35</v>
      </c>
      <c r="AF52" s="645"/>
      <c r="AG52" s="645"/>
      <c r="AH52" s="645"/>
      <c r="AI52" s="645"/>
      <c r="AJ52" s="645"/>
      <c r="AK52" s="645"/>
      <c r="AL52" s="645"/>
      <c r="AM52" s="645"/>
      <c r="AN52" s="645"/>
      <c r="AO52" s="646"/>
      <c r="AP52" s="647"/>
      <c r="AQ52" s="648"/>
      <c r="AR52" s="648"/>
      <c r="AS52" s="648"/>
      <c r="AT52" s="648"/>
      <c r="AU52" s="648"/>
      <c r="AV52" s="648"/>
      <c r="AW52" s="649"/>
      <c r="AX52" s="215"/>
      <c r="AY52" s="122"/>
      <c r="AZ52" s="122"/>
      <c r="BA52" s="390"/>
      <c r="BB52" s="145"/>
      <c r="BC52" s="146"/>
      <c r="BD52" s="366"/>
      <c r="BE52" s="367"/>
    </row>
    <row r="53" spans="2:57" s="9" customFormat="1" ht="39.75" customHeight="1">
      <c r="B53" s="681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1039" t="s">
        <v>167</v>
      </c>
      <c r="U53" s="1039"/>
      <c r="V53" s="1039"/>
      <c r="W53" s="322"/>
      <c r="X53" s="322"/>
      <c r="Y53" s="392"/>
      <c r="Z53" s="392"/>
      <c r="AA53" s="392"/>
      <c r="AB53" s="686"/>
      <c r="AC53" s="687"/>
      <c r="AD53" s="688"/>
      <c r="AE53" s="644" t="s">
        <v>36</v>
      </c>
      <c r="AF53" s="645"/>
      <c r="AG53" s="645"/>
      <c r="AH53" s="645"/>
      <c r="AI53" s="645"/>
      <c r="AJ53" s="645"/>
      <c r="AK53" s="645"/>
      <c r="AL53" s="645"/>
      <c r="AM53" s="645"/>
      <c r="AN53" s="645"/>
      <c r="AO53" s="646"/>
      <c r="AP53" s="647">
        <v>2</v>
      </c>
      <c r="AQ53" s="648"/>
      <c r="AR53" s="648"/>
      <c r="AS53" s="648"/>
      <c r="AT53" s="648"/>
      <c r="AU53" s="648"/>
      <c r="AV53" s="648"/>
      <c r="AW53" s="649"/>
      <c r="AX53" s="215">
        <v>1</v>
      </c>
      <c r="AY53" s="122"/>
      <c r="AZ53" s="122"/>
      <c r="BA53" s="390"/>
      <c r="BB53" s="135">
        <v>1</v>
      </c>
      <c r="BC53" s="146"/>
      <c r="BD53" s="366"/>
      <c r="BE53" s="367"/>
    </row>
    <row r="54" spans="2:57" s="9" customFormat="1" ht="39.75" customHeight="1">
      <c r="B54" s="681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1040" t="s">
        <v>168</v>
      </c>
      <c r="U54" s="1040"/>
      <c r="V54" s="1040"/>
      <c r="W54" s="322"/>
      <c r="X54" s="322"/>
      <c r="Y54" s="387"/>
      <c r="Z54" s="387"/>
      <c r="AA54" s="387"/>
      <c r="AB54" s="686"/>
      <c r="AC54" s="687"/>
      <c r="AD54" s="688"/>
      <c r="AE54" s="644" t="s">
        <v>23</v>
      </c>
      <c r="AF54" s="645"/>
      <c r="AG54" s="645"/>
      <c r="AH54" s="645"/>
      <c r="AI54" s="645"/>
      <c r="AJ54" s="645"/>
      <c r="AK54" s="645"/>
      <c r="AL54" s="645"/>
      <c r="AM54" s="645"/>
      <c r="AN54" s="645"/>
      <c r="AO54" s="646"/>
      <c r="AP54" s="647"/>
      <c r="AQ54" s="648"/>
      <c r="AR54" s="648"/>
      <c r="AS54" s="648"/>
      <c r="AT54" s="648"/>
      <c r="AU54" s="648"/>
      <c r="AV54" s="648"/>
      <c r="AW54" s="649"/>
      <c r="AX54" s="215"/>
      <c r="AY54" s="122"/>
      <c r="AZ54" s="122"/>
      <c r="BA54" s="390"/>
      <c r="BB54" s="145"/>
      <c r="BC54" s="146"/>
      <c r="BD54" s="366"/>
      <c r="BE54" s="367"/>
    </row>
    <row r="55" spans="2:57" s="9" customFormat="1" ht="39.75" customHeight="1">
      <c r="B55" s="681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650" t="s">
        <v>169</v>
      </c>
      <c r="U55" s="650"/>
      <c r="V55" s="259"/>
      <c r="W55" s="322"/>
      <c r="X55" s="322"/>
      <c r="Y55" s="387"/>
      <c r="Z55" s="387"/>
      <c r="AA55" s="387"/>
      <c r="AB55" s="686"/>
      <c r="AC55" s="687"/>
      <c r="AD55" s="688"/>
      <c r="AE55" s="644" t="s">
        <v>24</v>
      </c>
      <c r="AF55" s="645"/>
      <c r="AG55" s="645"/>
      <c r="AH55" s="645"/>
      <c r="AI55" s="645"/>
      <c r="AJ55" s="645"/>
      <c r="AK55" s="645"/>
      <c r="AL55" s="645"/>
      <c r="AM55" s="645"/>
      <c r="AN55" s="645"/>
      <c r="AO55" s="646"/>
      <c r="AP55" s="647">
        <v>1</v>
      </c>
      <c r="AQ55" s="648"/>
      <c r="AR55" s="648"/>
      <c r="AS55" s="648"/>
      <c r="AT55" s="648"/>
      <c r="AU55" s="648"/>
      <c r="AV55" s="648"/>
      <c r="AW55" s="649"/>
      <c r="AX55" s="215"/>
      <c r="AY55" s="122"/>
      <c r="AZ55" s="122"/>
      <c r="BA55" s="390"/>
      <c r="BB55" s="135">
        <v>1</v>
      </c>
      <c r="BC55" s="146"/>
      <c r="BD55" s="366"/>
      <c r="BE55" s="367"/>
    </row>
    <row r="56" spans="2:57" s="9" customFormat="1" ht="39.75" customHeight="1" thickBot="1">
      <c r="B56" s="681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650" t="s">
        <v>170</v>
      </c>
      <c r="U56" s="650"/>
      <c r="V56" s="650"/>
      <c r="W56" s="322"/>
      <c r="X56" s="322"/>
      <c r="Y56" s="387"/>
      <c r="Z56" s="387"/>
      <c r="AA56" s="387"/>
      <c r="AB56" s="689"/>
      <c r="AC56" s="690"/>
      <c r="AD56" s="691"/>
      <c r="AE56" s="651" t="s">
        <v>37</v>
      </c>
      <c r="AF56" s="652"/>
      <c r="AG56" s="652"/>
      <c r="AH56" s="652"/>
      <c r="AI56" s="652"/>
      <c r="AJ56" s="652"/>
      <c r="AK56" s="652"/>
      <c r="AL56" s="652"/>
      <c r="AM56" s="652"/>
      <c r="AN56" s="652"/>
      <c r="AO56" s="653"/>
      <c r="AP56" s="654">
        <v>1</v>
      </c>
      <c r="AQ56" s="655"/>
      <c r="AR56" s="655"/>
      <c r="AS56" s="655"/>
      <c r="AT56" s="655"/>
      <c r="AU56" s="655"/>
      <c r="AV56" s="655"/>
      <c r="AW56" s="656"/>
      <c r="AX56" s="220">
        <v>1</v>
      </c>
      <c r="AY56" s="123"/>
      <c r="AZ56" s="123"/>
      <c r="BA56" s="393"/>
      <c r="BB56" s="369"/>
      <c r="BC56" s="370"/>
      <c r="BD56" s="371"/>
      <c r="BE56" s="372"/>
    </row>
    <row r="57" spans="23:50" s="9" customFormat="1" ht="49.5" customHeight="1">
      <c r="W57" s="221"/>
      <c r="X57" s="221"/>
      <c r="Y57" s="221"/>
      <c r="Z57" s="221"/>
      <c r="AA57" s="221"/>
      <c r="AB57" s="221"/>
      <c r="AC57" s="221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X57" s="558">
        <f>AX48+BB48+AX49*8+BB49*8+AX50*4+BB50*4+AX53*4+BB53*4</f>
        <v>320</v>
      </c>
    </row>
    <row r="58" spans="2:53" s="9" customFormat="1" ht="33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Y58" s="221"/>
      <c r="Z58" s="221"/>
      <c r="AA58" s="221"/>
      <c r="AB58" s="8"/>
      <c r="AC58" s="8"/>
      <c r="AD58" s="8"/>
      <c r="AE58" s="8"/>
      <c r="AF58" s="8"/>
      <c r="AG58" s="295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</row>
    <row r="59" spans="2:56" s="9" customFormat="1" ht="33.7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V59" s="244"/>
      <c r="W59" s="244"/>
      <c r="X59" s="244"/>
      <c r="Y59" s="10"/>
      <c r="Z59" s="10"/>
      <c r="AA59" s="10"/>
      <c r="AB59" s="10"/>
      <c r="AC59" s="10"/>
      <c r="AD59" s="10"/>
      <c r="AE59" s="10"/>
      <c r="AF59" s="657" t="s">
        <v>191</v>
      </c>
      <c r="AG59" s="657"/>
      <c r="AH59" s="657"/>
      <c r="AI59" s="657"/>
      <c r="AJ59" s="657"/>
      <c r="AK59" s="657"/>
      <c r="AL59" s="657"/>
      <c r="AM59" s="657"/>
      <c r="AN59" s="657"/>
      <c r="AO59" s="657"/>
      <c r="AP59" s="657"/>
      <c r="AQ59" s="657"/>
      <c r="AR59" s="657"/>
      <c r="AS59" s="657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15"/>
    </row>
    <row r="60" spans="21:56" s="9" customFormat="1" ht="24.75" customHeight="1">
      <c r="U60" s="44"/>
      <c r="V60" s="14"/>
      <c r="W60" s="14"/>
      <c r="X60" s="14"/>
      <c r="Y60" s="10"/>
      <c r="Z60" s="10"/>
      <c r="AA60" s="245"/>
      <c r="AB60" s="10"/>
      <c r="AC60" s="10"/>
      <c r="AD60" s="10"/>
      <c r="AE60" s="14"/>
      <c r="AF60" s="10"/>
      <c r="AG60" s="10"/>
      <c r="AH60" s="10"/>
      <c r="AI60" s="10"/>
      <c r="AJ60" s="10"/>
      <c r="AK60" s="14"/>
      <c r="AL60" s="14"/>
      <c r="AM60" s="14"/>
      <c r="AN60" s="10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21:56" s="9" customFormat="1" ht="24.75" customHeight="1">
      <c r="U61" s="44"/>
      <c r="V61" s="239"/>
      <c r="W61" s="239"/>
      <c r="X61" s="239"/>
      <c r="Y61" s="239"/>
      <c r="Z61" s="246"/>
      <c r="AA61" s="247"/>
      <c r="AB61" s="248"/>
      <c r="AC61" s="249"/>
      <c r="AD61" s="249"/>
      <c r="AE61" s="249"/>
      <c r="AF61" s="249"/>
      <c r="AG61" s="249"/>
      <c r="AH61" s="10"/>
      <c r="AI61" s="10"/>
      <c r="AJ61" s="10"/>
      <c r="AK61" s="14"/>
      <c r="AL61" s="14"/>
      <c r="AM61" s="14"/>
      <c r="AN61" s="10"/>
      <c r="AO61" s="21"/>
      <c r="AP61" s="22"/>
      <c r="AQ61" s="21"/>
      <c r="AR61" s="22"/>
      <c r="AS61" s="23"/>
      <c r="AT61" s="24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256" s="9" customFormat="1" ht="36.75" customHeight="1">
      <c r="A62" s="486"/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  <c r="R62" s="486"/>
      <c r="S62" s="486"/>
      <c r="T62" s="486"/>
      <c r="U62" s="532" t="s">
        <v>134</v>
      </c>
      <c r="V62" s="533"/>
      <c r="W62" s="534"/>
      <c r="X62" s="535"/>
      <c r="Y62" s="535"/>
      <c r="Z62" s="536" t="s">
        <v>192</v>
      </c>
      <c r="AA62" s="537"/>
      <c r="AB62" s="536"/>
      <c r="AC62" s="538"/>
      <c r="AD62" s="539"/>
      <c r="AE62" s="539"/>
      <c r="AF62" s="534"/>
      <c r="AG62" s="540"/>
      <c r="AH62" s="540"/>
      <c r="AI62" s="539"/>
      <c r="AJ62" s="538"/>
      <c r="AK62" s="539"/>
      <c r="AL62" s="642" t="s">
        <v>193</v>
      </c>
      <c r="AM62" s="642"/>
      <c r="AN62" s="642"/>
      <c r="AO62" s="642"/>
      <c r="AP62" s="642"/>
      <c r="AQ62" s="642"/>
      <c r="AR62" s="642"/>
      <c r="AS62" s="642"/>
      <c r="AT62" s="642"/>
      <c r="AU62" s="642"/>
      <c r="AV62" s="536"/>
      <c r="AW62" s="541" t="s">
        <v>194</v>
      </c>
      <c r="AX62" s="536"/>
      <c r="AY62" s="542"/>
      <c r="AZ62" s="542"/>
      <c r="BA62" s="537" t="s">
        <v>195</v>
      </c>
      <c r="BB62" s="542"/>
      <c r="BC62" s="536"/>
      <c r="BD62" s="486"/>
      <c r="BE62" s="486"/>
      <c r="BF62" s="486"/>
      <c r="BG62" s="486"/>
      <c r="BH62" s="486"/>
      <c r="BI62" s="486"/>
      <c r="BJ62" s="486"/>
      <c r="BK62" s="486"/>
      <c r="BL62" s="486"/>
      <c r="BM62" s="486"/>
      <c r="BN62" s="486"/>
      <c r="BO62" s="486"/>
      <c r="BP62" s="486"/>
      <c r="BQ62" s="486"/>
      <c r="BR62" s="486"/>
      <c r="BS62" s="486"/>
      <c r="BT62" s="486"/>
      <c r="BU62" s="486"/>
      <c r="BV62" s="486"/>
      <c r="BW62" s="486"/>
      <c r="BX62" s="486"/>
      <c r="BY62" s="486"/>
      <c r="BZ62" s="486"/>
      <c r="CA62" s="486"/>
      <c r="CB62" s="486"/>
      <c r="CC62" s="486"/>
      <c r="CD62" s="486"/>
      <c r="CE62" s="486"/>
      <c r="CF62" s="486"/>
      <c r="CG62" s="486"/>
      <c r="CH62" s="486"/>
      <c r="CI62" s="486"/>
      <c r="CJ62" s="486"/>
      <c r="CK62" s="486"/>
      <c r="CL62" s="486"/>
      <c r="CM62" s="486"/>
      <c r="CN62" s="486"/>
      <c r="CO62" s="486"/>
      <c r="CP62" s="486"/>
      <c r="CQ62" s="486"/>
      <c r="CR62" s="486"/>
      <c r="CS62" s="486"/>
      <c r="CT62" s="486"/>
      <c r="CU62" s="486"/>
      <c r="CV62" s="486"/>
      <c r="CW62" s="486"/>
      <c r="CX62" s="486"/>
      <c r="CY62" s="486"/>
      <c r="CZ62" s="486"/>
      <c r="DA62" s="486"/>
      <c r="DB62" s="486"/>
      <c r="DC62" s="486"/>
      <c r="DD62" s="486"/>
      <c r="DE62" s="486"/>
      <c r="DF62" s="486"/>
      <c r="DG62" s="486"/>
      <c r="DH62" s="486"/>
      <c r="DI62" s="486"/>
      <c r="DJ62" s="486"/>
      <c r="DK62" s="486"/>
      <c r="DL62" s="486"/>
      <c r="DM62" s="486"/>
      <c r="DN62" s="486"/>
      <c r="DO62" s="486"/>
      <c r="DP62" s="486"/>
      <c r="DQ62" s="486"/>
      <c r="DR62" s="486"/>
      <c r="DS62" s="486"/>
      <c r="DT62" s="486"/>
      <c r="DU62" s="486"/>
      <c r="DV62" s="486"/>
      <c r="DW62" s="486"/>
      <c r="DX62" s="486"/>
      <c r="DY62" s="486"/>
      <c r="DZ62" s="486"/>
      <c r="EA62" s="486"/>
      <c r="EB62" s="486"/>
      <c r="EC62" s="486"/>
      <c r="ED62" s="486"/>
      <c r="EE62" s="486"/>
      <c r="EF62" s="486"/>
      <c r="EG62" s="486"/>
      <c r="EH62" s="486"/>
      <c r="EI62" s="486"/>
      <c r="EJ62" s="486"/>
      <c r="EK62" s="486"/>
      <c r="EL62" s="486"/>
      <c r="EM62" s="486"/>
      <c r="EN62" s="486"/>
      <c r="EO62" s="486"/>
      <c r="EP62" s="486"/>
      <c r="EQ62" s="486"/>
      <c r="ER62" s="486"/>
      <c r="ES62" s="486"/>
      <c r="ET62" s="486"/>
      <c r="EU62" s="486"/>
      <c r="EV62" s="486"/>
      <c r="EW62" s="486"/>
      <c r="EX62" s="486"/>
      <c r="EY62" s="486"/>
      <c r="EZ62" s="486"/>
      <c r="FA62" s="486"/>
      <c r="FB62" s="486"/>
      <c r="FC62" s="486"/>
      <c r="FD62" s="486"/>
      <c r="FE62" s="486"/>
      <c r="FF62" s="486"/>
      <c r="FG62" s="486"/>
      <c r="FH62" s="486"/>
      <c r="FI62" s="486"/>
      <c r="FJ62" s="486"/>
      <c r="FK62" s="486"/>
      <c r="FL62" s="486"/>
      <c r="FM62" s="486"/>
      <c r="FN62" s="486"/>
      <c r="FO62" s="486"/>
      <c r="FP62" s="486"/>
      <c r="FQ62" s="486"/>
      <c r="FR62" s="486"/>
      <c r="FS62" s="486"/>
      <c r="FT62" s="486"/>
      <c r="FU62" s="486"/>
      <c r="FV62" s="486"/>
      <c r="FW62" s="486"/>
      <c r="FX62" s="486"/>
      <c r="FY62" s="486"/>
      <c r="FZ62" s="486"/>
      <c r="GA62" s="486"/>
      <c r="GB62" s="486"/>
      <c r="GC62" s="486"/>
      <c r="GD62" s="486"/>
      <c r="GE62" s="486"/>
      <c r="GF62" s="486"/>
      <c r="GG62" s="486"/>
      <c r="GH62" s="486"/>
      <c r="GI62" s="486"/>
      <c r="GJ62" s="486"/>
      <c r="GK62" s="486"/>
      <c r="GL62" s="486"/>
      <c r="GM62" s="486"/>
      <c r="GN62" s="486"/>
      <c r="GO62" s="486"/>
      <c r="GP62" s="486"/>
      <c r="GQ62" s="486"/>
      <c r="GR62" s="486"/>
      <c r="GS62" s="486"/>
      <c r="GT62" s="486"/>
      <c r="GU62" s="486"/>
      <c r="GV62" s="486"/>
      <c r="GW62" s="486"/>
      <c r="GX62" s="486"/>
      <c r="GY62" s="486"/>
      <c r="GZ62" s="486"/>
      <c r="HA62" s="486"/>
      <c r="HB62" s="486"/>
      <c r="HC62" s="486"/>
      <c r="HD62" s="486"/>
      <c r="HE62" s="486"/>
      <c r="HF62" s="486"/>
      <c r="HG62" s="486"/>
      <c r="HH62" s="486"/>
      <c r="HI62" s="486"/>
      <c r="HJ62" s="486"/>
      <c r="HK62" s="486"/>
      <c r="HL62" s="486"/>
      <c r="HM62" s="486"/>
      <c r="HN62" s="486"/>
      <c r="HO62" s="486"/>
      <c r="HP62" s="486"/>
      <c r="HQ62" s="486"/>
      <c r="HR62" s="486"/>
      <c r="HS62" s="486"/>
      <c r="HT62" s="486"/>
      <c r="HU62" s="486"/>
      <c r="HV62" s="486"/>
      <c r="HW62" s="486"/>
      <c r="HX62" s="486"/>
      <c r="HY62" s="486"/>
      <c r="HZ62" s="486"/>
      <c r="IA62" s="486"/>
      <c r="IB62" s="486"/>
      <c r="IC62" s="486"/>
      <c r="ID62" s="486"/>
      <c r="IE62" s="486"/>
      <c r="IF62" s="486"/>
      <c r="IG62" s="486"/>
      <c r="IH62" s="486"/>
      <c r="II62" s="486"/>
      <c r="IJ62" s="486"/>
      <c r="IK62" s="486"/>
      <c r="IL62" s="486"/>
      <c r="IM62" s="486"/>
      <c r="IN62" s="486"/>
      <c r="IO62" s="486"/>
      <c r="IP62" s="486"/>
      <c r="IQ62" s="486"/>
      <c r="IR62" s="486"/>
      <c r="IS62" s="486"/>
      <c r="IT62" s="486"/>
      <c r="IU62" s="486"/>
      <c r="IV62" s="486"/>
    </row>
    <row r="63" spans="1:256" s="16" customFormat="1" ht="38.25" customHeight="1">
      <c r="A63" s="487"/>
      <c r="B63" s="543"/>
      <c r="C63" s="543"/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543"/>
      <c r="R63" s="543"/>
      <c r="S63" s="543"/>
      <c r="T63" s="543"/>
      <c r="U63" s="544"/>
      <c r="V63" s="545"/>
      <c r="W63" s="546"/>
      <c r="X63" s="547" t="s">
        <v>55</v>
      </c>
      <c r="Y63" s="548"/>
      <c r="Z63" s="549"/>
      <c r="AA63" s="550" t="s">
        <v>56</v>
      </c>
      <c r="AB63" s="551"/>
      <c r="AC63" s="550"/>
      <c r="AD63" s="551"/>
      <c r="AE63" s="552"/>
      <c r="AF63" s="546"/>
      <c r="AG63" s="547"/>
      <c r="AH63" s="548"/>
      <c r="AI63" s="549"/>
      <c r="AJ63" s="550"/>
      <c r="AK63" s="551"/>
      <c r="AL63" s="642"/>
      <c r="AM63" s="642"/>
      <c r="AN63" s="642"/>
      <c r="AO63" s="642"/>
      <c r="AP63" s="642"/>
      <c r="AQ63" s="642"/>
      <c r="AR63" s="642"/>
      <c r="AS63" s="642"/>
      <c r="AT63" s="642"/>
      <c r="AU63" s="642"/>
      <c r="AV63" s="553"/>
      <c r="AW63" s="548"/>
      <c r="AX63" s="550" t="s">
        <v>56</v>
      </c>
      <c r="AY63" s="551"/>
      <c r="AZ63" s="551"/>
      <c r="BA63" s="552"/>
      <c r="BB63" s="554"/>
      <c r="BC63" s="554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7"/>
      <c r="BZ63" s="487"/>
      <c r="CA63" s="487"/>
      <c r="CB63" s="487"/>
      <c r="CC63" s="487"/>
      <c r="CD63" s="487"/>
      <c r="CE63" s="487"/>
      <c r="CF63" s="487"/>
      <c r="CG63" s="487"/>
      <c r="CH63" s="487"/>
      <c r="CI63" s="487"/>
      <c r="CJ63" s="487"/>
      <c r="CK63" s="487"/>
      <c r="CL63" s="487"/>
      <c r="CM63" s="487"/>
      <c r="CN63" s="487"/>
      <c r="CO63" s="487"/>
      <c r="CP63" s="487"/>
      <c r="CQ63" s="487"/>
      <c r="CR63" s="487"/>
      <c r="CS63" s="487"/>
      <c r="CT63" s="487"/>
      <c r="CU63" s="487"/>
      <c r="CV63" s="487"/>
      <c r="CW63" s="487"/>
      <c r="CX63" s="487"/>
      <c r="CY63" s="487"/>
      <c r="CZ63" s="487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  <c r="DP63" s="487"/>
      <c r="DQ63" s="487"/>
      <c r="DR63" s="487"/>
      <c r="DS63" s="487"/>
      <c r="DT63" s="487"/>
      <c r="DU63" s="487"/>
      <c r="DV63" s="487"/>
      <c r="DW63" s="487"/>
      <c r="DX63" s="487"/>
      <c r="DY63" s="487"/>
      <c r="DZ63" s="487"/>
      <c r="EA63" s="487"/>
      <c r="EB63" s="487"/>
      <c r="EC63" s="487"/>
      <c r="ED63" s="487"/>
      <c r="EE63" s="487"/>
      <c r="EF63" s="487"/>
      <c r="EG63" s="487"/>
      <c r="EH63" s="487"/>
      <c r="EI63" s="487"/>
      <c r="EJ63" s="487"/>
      <c r="EK63" s="487"/>
      <c r="EL63" s="487"/>
      <c r="EM63" s="487"/>
      <c r="EN63" s="487"/>
      <c r="EO63" s="487"/>
      <c r="EP63" s="487"/>
      <c r="EQ63" s="487"/>
      <c r="ER63" s="487"/>
      <c r="ES63" s="487"/>
      <c r="ET63" s="487"/>
      <c r="EU63" s="487"/>
      <c r="EV63" s="487"/>
      <c r="EW63" s="487"/>
      <c r="EX63" s="487"/>
      <c r="EY63" s="487"/>
      <c r="EZ63" s="487"/>
      <c r="FA63" s="487"/>
      <c r="FB63" s="487"/>
      <c r="FC63" s="487"/>
      <c r="FD63" s="487"/>
      <c r="FE63" s="487"/>
      <c r="FF63" s="487"/>
      <c r="FG63" s="487"/>
      <c r="FH63" s="487"/>
      <c r="FI63" s="487"/>
      <c r="FJ63" s="487"/>
      <c r="FK63" s="487"/>
      <c r="FL63" s="487"/>
      <c r="FM63" s="487"/>
      <c r="FN63" s="487"/>
      <c r="FO63" s="487"/>
      <c r="FP63" s="487"/>
      <c r="FQ63" s="487"/>
      <c r="FR63" s="487"/>
      <c r="FS63" s="487"/>
      <c r="FT63" s="487"/>
      <c r="FU63" s="487"/>
      <c r="FV63" s="487"/>
      <c r="FW63" s="487"/>
      <c r="FX63" s="487"/>
      <c r="FY63" s="487"/>
      <c r="FZ63" s="487"/>
      <c r="GA63" s="487"/>
      <c r="GB63" s="487"/>
      <c r="GC63" s="487"/>
      <c r="GD63" s="487"/>
      <c r="GE63" s="487"/>
      <c r="GF63" s="487"/>
      <c r="GG63" s="487"/>
      <c r="GH63" s="487"/>
      <c r="GI63" s="487"/>
      <c r="GJ63" s="487"/>
      <c r="GK63" s="487"/>
      <c r="GL63" s="487"/>
      <c r="GM63" s="487"/>
      <c r="GN63" s="487"/>
      <c r="GO63" s="487"/>
      <c r="GP63" s="487"/>
      <c r="GQ63" s="487"/>
      <c r="GR63" s="487"/>
      <c r="GS63" s="487"/>
      <c r="GT63" s="487"/>
      <c r="GU63" s="487"/>
      <c r="GV63" s="487"/>
      <c r="GW63" s="487"/>
      <c r="GX63" s="487"/>
      <c r="GY63" s="487"/>
      <c r="GZ63" s="487"/>
      <c r="HA63" s="487"/>
      <c r="HB63" s="487"/>
      <c r="HC63" s="487"/>
      <c r="HD63" s="487"/>
      <c r="HE63" s="487"/>
      <c r="HF63" s="487"/>
      <c r="HG63" s="487"/>
      <c r="HH63" s="487"/>
      <c r="HI63" s="487"/>
      <c r="HJ63" s="487"/>
      <c r="HK63" s="487"/>
      <c r="HL63" s="487"/>
      <c r="HM63" s="487"/>
      <c r="HN63" s="487"/>
      <c r="HO63" s="487"/>
      <c r="HP63" s="487"/>
      <c r="HQ63" s="487"/>
      <c r="HR63" s="487"/>
      <c r="HS63" s="487"/>
      <c r="HT63" s="487"/>
      <c r="HU63" s="487"/>
      <c r="HV63" s="487"/>
      <c r="HW63" s="487"/>
      <c r="HX63" s="487"/>
      <c r="HY63" s="487"/>
      <c r="HZ63" s="487"/>
      <c r="IA63" s="487"/>
      <c r="IB63" s="487"/>
      <c r="IC63" s="487"/>
      <c r="ID63" s="487"/>
      <c r="IE63" s="487"/>
      <c r="IF63" s="487"/>
      <c r="IG63" s="487"/>
      <c r="IH63" s="487"/>
      <c r="II63" s="487"/>
      <c r="IJ63" s="487"/>
      <c r="IK63" s="487"/>
      <c r="IL63" s="487"/>
      <c r="IM63" s="487"/>
      <c r="IN63" s="487"/>
      <c r="IO63" s="487"/>
      <c r="IP63" s="487"/>
      <c r="IQ63" s="487"/>
      <c r="IR63" s="487"/>
      <c r="IS63" s="487"/>
      <c r="IT63" s="487"/>
      <c r="IU63" s="487"/>
      <c r="IV63" s="487"/>
    </row>
    <row r="64" spans="2:52" s="9" customFormat="1" ht="24.75" customHeight="1">
      <c r="B64" s="297"/>
      <c r="U64" s="41"/>
      <c r="V64" s="26"/>
      <c r="W64" s="42"/>
      <c r="X64" s="43"/>
      <c r="Y64" s="43"/>
      <c r="Z64" s="43"/>
      <c r="AA64" s="32"/>
      <c r="AB64" s="32"/>
      <c r="AC64" s="32"/>
      <c r="AD64" s="32"/>
      <c r="AE64" s="25"/>
      <c r="AF64" s="34"/>
      <c r="AH64" s="10"/>
      <c r="AI64" s="10"/>
      <c r="AJ64" s="10"/>
      <c r="AK64" s="10" t="s">
        <v>150</v>
      </c>
      <c r="AL64" s="10"/>
      <c r="AM64" s="10"/>
      <c r="AN64" s="10"/>
      <c r="AO64" s="26"/>
      <c r="AP64" s="26"/>
      <c r="AQ64" s="26"/>
      <c r="AS64" s="26"/>
      <c r="AT64" s="26"/>
      <c r="AU64" s="27"/>
      <c r="AV64" s="27"/>
      <c r="AW64" s="28"/>
      <c r="AX64" s="27"/>
      <c r="AY64" s="27"/>
      <c r="AZ64" s="29"/>
    </row>
    <row r="65" spans="21:52" s="9" customFormat="1" ht="24.75" customHeight="1">
      <c r="U65" s="44"/>
      <c r="V65" s="45"/>
      <c r="W65" s="31"/>
      <c r="X65" s="46"/>
      <c r="Y65" s="32"/>
      <c r="Z65" s="32"/>
      <c r="AA65" s="33"/>
      <c r="AB65" s="47"/>
      <c r="AC65" s="34"/>
      <c r="AD65" s="33"/>
      <c r="AE65" s="29"/>
      <c r="AF65" s="33"/>
      <c r="AH65" s="10"/>
      <c r="AI65" s="10"/>
      <c r="AJ65" s="10"/>
      <c r="AK65" s="14"/>
      <c r="AL65" s="14"/>
      <c r="AM65" s="14"/>
      <c r="AN65" s="10"/>
      <c r="AO65" s="30"/>
      <c r="AP65" s="31"/>
      <c r="AQ65" s="31"/>
      <c r="AR65" s="26"/>
      <c r="AS65" s="26"/>
      <c r="AT65" s="32"/>
      <c r="AU65" s="33"/>
      <c r="AV65" s="34"/>
      <c r="AW65" s="34"/>
      <c r="AX65" s="29"/>
      <c r="AY65" s="34"/>
      <c r="AZ65" s="33"/>
    </row>
    <row r="66" spans="2:52" s="300" customFormat="1" ht="39.75" customHeight="1">
      <c r="B66" s="64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298"/>
      <c r="AB66" s="299"/>
      <c r="AC66" s="299"/>
      <c r="AE66" s="299"/>
      <c r="AF66" s="299"/>
      <c r="AH66" s="301"/>
      <c r="AI66" s="301"/>
      <c r="AJ66" s="301"/>
      <c r="AK66" s="301"/>
      <c r="AL66" s="301"/>
      <c r="AM66" s="301"/>
      <c r="AN66" s="301"/>
      <c r="AO66" s="299"/>
      <c r="AP66" s="302"/>
      <c r="AQ66" s="299"/>
      <c r="AS66" s="303"/>
      <c r="AU66" s="298"/>
      <c r="AW66" s="299"/>
      <c r="AX66" s="299"/>
      <c r="AY66" s="299"/>
      <c r="AZ66" s="299"/>
    </row>
    <row r="67" spans="22:53" s="9" customFormat="1" ht="14.25" customHeight="1">
      <c r="V67" s="14"/>
      <c r="W67" s="14"/>
      <c r="X67" s="14"/>
      <c r="Y67" s="250"/>
      <c r="Z67" s="250"/>
      <c r="AA67" s="250"/>
      <c r="AB67" s="250"/>
      <c r="AC67" s="250"/>
      <c r="AD67" s="250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4"/>
      <c r="AT67" s="14"/>
      <c r="AU67" s="14"/>
      <c r="AV67" s="14"/>
      <c r="AW67" s="14"/>
      <c r="AX67" s="14"/>
      <c r="AY67" s="14"/>
      <c r="AZ67" s="14"/>
      <c r="BA67" s="14"/>
    </row>
    <row r="68" spans="21:53" s="9" customFormat="1" ht="18" customHeight="1">
      <c r="U68" s="251"/>
      <c r="V68" s="179"/>
      <c r="W68" s="252"/>
      <c r="X68" s="241"/>
      <c r="Y68" s="250"/>
      <c r="Z68" s="250"/>
      <c r="AA68" s="250"/>
      <c r="AB68" s="250"/>
      <c r="AC68" s="250"/>
      <c r="AD68" s="250"/>
      <c r="AE68" s="10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4"/>
      <c r="AT68" s="17"/>
      <c r="AU68" s="17"/>
      <c r="AV68" s="17"/>
      <c r="AW68" s="17"/>
      <c r="AX68" s="17"/>
      <c r="AY68" s="17"/>
      <c r="AZ68" s="14"/>
      <c r="BA68" s="14"/>
    </row>
    <row r="69" spans="21:51" s="9" customFormat="1" ht="14.25" customHeight="1">
      <c r="U69" s="44"/>
      <c r="Y69" s="12"/>
      <c r="Z69" s="12"/>
      <c r="AA69" s="245"/>
      <c r="AB69" s="12"/>
      <c r="AC69" s="12"/>
      <c r="AD69" s="12"/>
      <c r="AF69" s="245"/>
      <c r="AG69" s="245"/>
      <c r="AH69" s="12"/>
      <c r="AI69" s="12"/>
      <c r="AJ69" s="12"/>
      <c r="AN69" s="12"/>
      <c r="AO69" s="12"/>
      <c r="AS69" s="7"/>
      <c r="AT69" s="7"/>
      <c r="AU69" s="7"/>
      <c r="AV69" s="7"/>
      <c r="AW69" s="7"/>
      <c r="AX69" s="7"/>
      <c r="AY69" s="7"/>
    </row>
    <row r="70" spans="21:30" ht="12.75" customHeight="1">
      <c r="U70" s="7"/>
      <c r="V70" s="253"/>
      <c r="W70" s="7"/>
      <c r="X70" s="253"/>
      <c r="Y70" s="7"/>
      <c r="Z70" s="7"/>
      <c r="AA70" s="7"/>
      <c r="AB70" s="7"/>
      <c r="AC70" s="7"/>
      <c r="AD70" s="7"/>
    </row>
  </sheetData>
  <sheetProtection/>
  <mergeCells count="136">
    <mergeCell ref="AL62:AU63"/>
    <mergeCell ref="B66:Z66"/>
    <mergeCell ref="T56:V56"/>
    <mergeCell ref="AE56:AO56"/>
    <mergeCell ref="AP56:AW56"/>
    <mergeCell ref="AF59:BC59"/>
    <mergeCell ref="T54:V54"/>
    <mergeCell ref="AE54:AO54"/>
    <mergeCell ref="AP54:AW54"/>
    <mergeCell ref="T55:U55"/>
    <mergeCell ref="AE55:AO55"/>
    <mergeCell ref="AP55:AW55"/>
    <mergeCell ref="AE51:AO51"/>
    <mergeCell ref="AP51:AW51"/>
    <mergeCell ref="U52:V52"/>
    <mergeCell ref="AE52:AO52"/>
    <mergeCell ref="AP52:AW52"/>
    <mergeCell ref="T53:V53"/>
    <mergeCell ref="AE53:AO53"/>
    <mergeCell ref="AP53:AW53"/>
    <mergeCell ref="B48:AD48"/>
    <mergeCell ref="B49:B56"/>
    <mergeCell ref="U49:V49"/>
    <mergeCell ref="AB49:AD56"/>
    <mergeCell ref="AE49:AO49"/>
    <mergeCell ref="AP49:AW49"/>
    <mergeCell ref="U50:V50"/>
    <mergeCell ref="AE50:AO50"/>
    <mergeCell ref="AP50:AW50"/>
    <mergeCell ref="U51:V51"/>
    <mergeCell ref="T44:V44"/>
    <mergeCell ref="W44:AD44"/>
    <mergeCell ref="T45:V45"/>
    <mergeCell ref="W45:AD45"/>
    <mergeCell ref="B46:AD46"/>
    <mergeCell ref="B47:AD47"/>
    <mergeCell ref="T41:V41"/>
    <mergeCell ref="W41:AD41"/>
    <mergeCell ref="T42:V42"/>
    <mergeCell ref="W42:AD42"/>
    <mergeCell ref="T43:V43"/>
    <mergeCell ref="W43:AD43"/>
    <mergeCell ref="T38:V38"/>
    <mergeCell ref="W38:AD38"/>
    <mergeCell ref="T39:V39"/>
    <mergeCell ref="W39:AD39"/>
    <mergeCell ref="T40:V40"/>
    <mergeCell ref="W40:AD40"/>
    <mergeCell ref="T33:V33"/>
    <mergeCell ref="W33:AD33"/>
    <mergeCell ref="B34:AD34"/>
    <mergeCell ref="B35:AD35"/>
    <mergeCell ref="B36:BE36"/>
    <mergeCell ref="B37:BE37"/>
    <mergeCell ref="T28:V28"/>
    <mergeCell ref="W28:AD28"/>
    <mergeCell ref="T29:V29"/>
    <mergeCell ref="W29:AD29"/>
    <mergeCell ref="B30:AD30"/>
    <mergeCell ref="B31:BE31"/>
    <mergeCell ref="T25:V25"/>
    <mergeCell ref="W25:AD25"/>
    <mergeCell ref="T26:V26"/>
    <mergeCell ref="W26:AD26"/>
    <mergeCell ref="T27:V27"/>
    <mergeCell ref="W27:AD27"/>
    <mergeCell ref="BI20:BI22"/>
    <mergeCell ref="B21:BE21"/>
    <mergeCell ref="T22:V22"/>
    <mergeCell ref="W22:AD22"/>
    <mergeCell ref="B23:AD23"/>
    <mergeCell ref="B24:BE24"/>
    <mergeCell ref="T19:V19"/>
    <mergeCell ref="W19:AD19"/>
    <mergeCell ref="AV15:AV18"/>
    <mergeCell ref="AW15:AW18"/>
    <mergeCell ref="AX15:BA15"/>
    <mergeCell ref="B20:BE20"/>
    <mergeCell ref="AU15:AU18"/>
    <mergeCell ref="AH16:AI17"/>
    <mergeCell ref="AJ16:AK17"/>
    <mergeCell ref="AL16:AM17"/>
    <mergeCell ref="AP12:AW14"/>
    <mergeCell ref="AX12:BE12"/>
    <mergeCell ref="AX13:BE13"/>
    <mergeCell ref="AX14:BE14"/>
    <mergeCell ref="BK16:BK18"/>
    <mergeCell ref="AX17:AX18"/>
    <mergeCell ref="AY17:BA17"/>
    <mergeCell ref="BB17:BB18"/>
    <mergeCell ref="BC17:BE17"/>
    <mergeCell ref="AR15:AR18"/>
    <mergeCell ref="AP15:AP18"/>
    <mergeCell ref="AQ15:AQ18"/>
    <mergeCell ref="AN16:AN18"/>
    <mergeCell ref="AX16:BA16"/>
    <mergeCell ref="BB16:BE16"/>
    <mergeCell ref="AS15:AS18"/>
    <mergeCell ref="AT15:AT18"/>
    <mergeCell ref="BB15:BE15"/>
    <mergeCell ref="B12:B18"/>
    <mergeCell ref="T12:V18"/>
    <mergeCell ref="W12:AD18"/>
    <mergeCell ref="AE12:AF14"/>
    <mergeCell ref="AG12:AN14"/>
    <mergeCell ref="AO12:AO18"/>
    <mergeCell ref="AE15:AE18"/>
    <mergeCell ref="AF15:AF18"/>
    <mergeCell ref="AG15:AG18"/>
    <mergeCell ref="AH15:AN15"/>
    <mergeCell ref="T9:V9"/>
    <mergeCell ref="W9:AC9"/>
    <mergeCell ref="AD9:AS9"/>
    <mergeCell ref="AZ9:BE9"/>
    <mergeCell ref="W10:Z10"/>
    <mergeCell ref="AD10:AS10"/>
    <mergeCell ref="AZ10:BE10"/>
    <mergeCell ref="AZ5:BE5"/>
    <mergeCell ref="AZ6:BE6"/>
    <mergeCell ref="W7:AB7"/>
    <mergeCell ref="AD7:AS7"/>
    <mergeCell ref="AZ7:BE7"/>
    <mergeCell ref="A8:V8"/>
    <mergeCell ref="W8:AC8"/>
    <mergeCell ref="AD8:AS8"/>
    <mergeCell ref="AZ8:BE8"/>
    <mergeCell ref="T32:V32"/>
    <mergeCell ref="W32:AD32"/>
    <mergeCell ref="B1:BA1"/>
    <mergeCell ref="B2:BA2"/>
    <mergeCell ref="B3:BA3"/>
    <mergeCell ref="T4:U4"/>
    <mergeCell ref="X4:AP4"/>
    <mergeCell ref="AZ4:BE4"/>
    <mergeCell ref="T5:V5"/>
    <mergeCell ref="X5:AN5"/>
  </mergeCells>
  <printOptions/>
  <pageMargins left="0" right="0" top="0" bottom="0" header="0" footer="0"/>
  <pageSetup fitToHeight="1" fitToWidth="1" horizontalDpi="600" verticalDpi="600" orientation="portrait" paperSize="9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tabSelected="1" view="pageBreakPreview" zoomScale="30" zoomScaleNormal="30" zoomScaleSheetLayoutView="30" zoomScalePageLayoutView="0" workbookViewId="0" topLeftCell="A28">
      <selection activeCell="W31" sqref="B12:BE58"/>
    </sheetView>
  </sheetViews>
  <sheetFormatPr defaultColWidth="10.125" defaultRowHeight="12.75"/>
  <cols>
    <col min="1" max="1" width="25.625" style="7" customWidth="1"/>
    <col min="2" max="2" width="13.375" style="7" customWidth="1"/>
    <col min="3" max="19" width="6.25390625" style="7" hidden="1" customWidth="1"/>
    <col min="20" max="20" width="42.125" style="7" customWidth="1"/>
    <col min="21" max="21" width="42.125" style="157" customWidth="1"/>
    <col min="22" max="22" width="49.00390625" style="158" customWidth="1"/>
    <col min="23" max="23" width="12.75390625" style="159" customWidth="1"/>
    <col min="24" max="24" width="25.75390625" style="160" customWidth="1"/>
    <col min="25" max="26" width="12.75390625" style="160" customWidth="1"/>
    <col min="27" max="27" width="18.875" style="160" customWidth="1"/>
    <col min="28" max="28" width="22.25390625" style="160" customWidth="1"/>
    <col min="29" max="29" width="10.375" style="160" customWidth="1"/>
    <col min="30" max="30" width="4.375" style="4" hidden="1" customWidth="1"/>
    <col min="31" max="31" width="19.875" style="4" customWidth="1"/>
    <col min="32" max="32" width="17.25390625" style="4" customWidth="1"/>
    <col min="33" max="33" width="18.375" style="4" customWidth="1"/>
    <col min="34" max="34" width="15.75390625" style="4" customWidth="1"/>
    <col min="35" max="35" width="10.75390625" style="4" customWidth="1"/>
    <col min="36" max="36" width="12.125" style="4" customWidth="1"/>
    <col min="37" max="37" width="12.75390625" style="4" customWidth="1"/>
    <col min="38" max="38" width="19.25390625" style="4" customWidth="1"/>
    <col min="39" max="39" width="13.625" style="4" customWidth="1"/>
    <col min="40" max="40" width="15.75390625" style="4" customWidth="1"/>
    <col min="41" max="41" width="17.75390625" style="4" customWidth="1"/>
    <col min="42" max="42" width="10.75390625" style="7" customWidth="1"/>
    <col min="43" max="43" width="14.75390625" style="7" customWidth="1"/>
    <col min="44" max="49" width="10.75390625" style="7" customWidth="1"/>
    <col min="50" max="50" width="16.375" style="7" customWidth="1"/>
    <col min="51" max="51" width="11.875" style="7" customWidth="1"/>
    <col min="52" max="54" width="10.75390625" style="7" customWidth="1"/>
    <col min="55" max="55" width="13.375" style="7" customWidth="1"/>
    <col min="56" max="56" width="10.75390625" style="7" customWidth="1"/>
    <col min="57" max="57" width="23.875" style="7" customWidth="1"/>
    <col min="58" max="59" width="10.125" style="7" customWidth="1"/>
    <col min="60" max="60" width="1.12109375" style="7" customWidth="1"/>
    <col min="61" max="16384" width="10.125" style="7" customWidth="1"/>
  </cols>
  <sheetData>
    <row r="1" spans="2:53" ht="75" customHeight="1">
      <c r="B1" s="938" t="s">
        <v>82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938"/>
      <c r="AN1" s="938"/>
      <c r="AO1" s="938"/>
      <c r="AP1" s="938"/>
      <c r="AQ1" s="938"/>
      <c r="AR1" s="938"/>
      <c r="AS1" s="938"/>
      <c r="AT1" s="938"/>
      <c r="AU1" s="938"/>
      <c r="AV1" s="938"/>
      <c r="AW1" s="938"/>
      <c r="AX1" s="938"/>
      <c r="AY1" s="938"/>
      <c r="AZ1" s="938"/>
      <c r="BA1" s="938"/>
    </row>
    <row r="2" spans="2:53" ht="12.75" customHeight="1"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  <c r="AM2" s="939"/>
      <c r="AN2" s="939"/>
      <c r="AO2" s="939"/>
      <c r="AP2" s="939"/>
      <c r="AQ2" s="939"/>
      <c r="AR2" s="939"/>
      <c r="AS2" s="939"/>
      <c r="AT2" s="939"/>
      <c r="AU2" s="939"/>
      <c r="AV2" s="939"/>
      <c r="AW2" s="939"/>
      <c r="AX2" s="939"/>
      <c r="AY2" s="939"/>
      <c r="AZ2" s="939"/>
      <c r="BA2" s="939"/>
    </row>
    <row r="3" spans="2:53" ht="68.25" customHeight="1">
      <c r="B3" s="940" t="s">
        <v>0</v>
      </c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40"/>
      <c r="AJ3" s="940"/>
      <c r="AK3" s="940"/>
      <c r="AL3" s="940"/>
      <c r="AM3" s="940"/>
      <c r="AN3" s="940"/>
      <c r="AO3" s="940"/>
      <c r="AP3" s="940"/>
      <c r="AQ3" s="940"/>
      <c r="AR3" s="940"/>
      <c r="AS3" s="940"/>
      <c r="AT3" s="940"/>
      <c r="AU3" s="940"/>
      <c r="AV3" s="940"/>
      <c r="AW3" s="940"/>
      <c r="AX3" s="940"/>
      <c r="AY3" s="940"/>
      <c r="AZ3" s="940"/>
      <c r="BA3" s="940"/>
    </row>
    <row r="4" spans="2:57" ht="48.7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941" t="s">
        <v>61</v>
      </c>
      <c r="U4" s="941"/>
      <c r="V4" s="5"/>
      <c r="W4" s="5"/>
      <c r="X4" s="1170" t="s">
        <v>184</v>
      </c>
      <c r="Y4" s="1170"/>
      <c r="Z4" s="1170"/>
      <c r="AA4" s="1170"/>
      <c r="AB4" s="1170"/>
      <c r="AC4" s="1170"/>
      <c r="AD4" s="1170"/>
      <c r="AE4" s="1170"/>
      <c r="AF4" s="1170"/>
      <c r="AG4" s="1170"/>
      <c r="AH4" s="1170"/>
      <c r="AI4" s="1170"/>
      <c r="AJ4" s="1170"/>
      <c r="AK4" s="1170"/>
      <c r="AL4" s="1170"/>
      <c r="AM4" s="1170"/>
      <c r="AN4" s="1170"/>
      <c r="AO4" s="1170"/>
      <c r="AP4" s="1170"/>
      <c r="AQ4" s="5"/>
      <c r="AR4" s="5"/>
      <c r="AS4" s="5"/>
      <c r="AT4" s="5"/>
      <c r="AU4" s="164"/>
      <c r="AV4" s="11"/>
      <c r="AW4" s="3"/>
      <c r="AX4" s="3"/>
      <c r="AY4" s="3"/>
      <c r="AZ4" s="943" t="s">
        <v>100</v>
      </c>
      <c r="BA4" s="943"/>
      <c r="BB4" s="943"/>
      <c r="BC4" s="943"/>
      <c r="BD4" s="943"/>
      <c r="BE4" s="943"/>
    </row>
    <row r="5" spans="2:57" ht="48.75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944" t="s">
        <v>157</v>
      </c>
      <c r="U5" s="944"/>
      <c r="V5" s="944"/>
      <c r="W5" s="5"/>
      <c r="X5" s="1168" t="s">
        <v>212</v>
      </c>
      <c r="Y5" s="1168"/>
      <c r="Z5" s="1168"/>
      <c r="AA5" s="1168"/>
      <c r="AB5" s="1168"/>
      <c r="AC5" s="1168"/>
      <c r="AD5" s="1168"/>
      <c r="AE5" s="1168"/>
      <c r="AF5" s="1168"/>
      <c r="AG5" s="1168"/>
      <c r="AH5" s="1168"/>
      <c r="AI5" s="1168"/>
      <c r="AJ5" s="1168"/>
      <c r="AK5" s="1168"/>
      <c r="AL5" s="1168"/>
      <c r="AM5" s="1168"/>
      <c r="AN5" s="1168"/>
      <c r="AO5" s="162"/>
      <c r="AP5" s="162"/>
      <c r="AQ5" s="5"/>
      <c r="AR5" s="5"/>
      <c r="AS5" s="5"/>
      <c r="AT5" s="5"/>
      <c r="AU5" s="164" t="s">
        <v>1</v>
      </c>
      <c r="AV5" s="11"/>
      <c r="AW5" s="3"/>
      <c r="AX5" s="3"/>
      <c r="AY5" s="3"/>
      <c r="AZ5" s="945" t="s">
        <v>101</v>
      </c>
      <c r="BA5" s="945"/>
      <c r="BB5" s="945"/>
      <c r="BC5" s="945"/>
      <c r="BD5" s="945"/>
      <c r="BE5" s="945"/>
    </row>
    <row r="6" spans="21:57" ht="57.75" customHeight="1">
      <c r="U6" s="7"/>
      <c r="V6" s="7"/>
      <c r="W6" s="266"/>
      <c r="X6" s="942"/>
      <c r="Y6" s="942"/>
      <c r="Z6" s="942"/>
      <c r="AA6" s="942"/>
      <c r="AB6" s="942"/>
      <c r="AC6" s="942"/>
      <c r="AD6" s="942"/>
      <c r="AE6" s="942"/>
      <c r="AF6" s="942"/>
      <c r="AG6" s="6"/>
      <c r="AH6" s="6"/>
      <c r="AI6" s="6"/>
      <c r="AJ6" s="6"/>
      <c r="AK6" s="6"/>
      <c r="AL6" s="6"/>
      <c r="AM6" s="6"/>
      <c r="AN6" s="6"/>
      <c r="AO6" s="6"/>
      <c r="AP6" s="6"/>
      <c r="AQ6" s="17"/>
      <c r="AR6" s="18"/>
      <c r="AS6" s="6"/>
      <c r="AT6" s="6"/>
      <c r="AU6" s="2" t="s">
        <v>3</v>
      </c>
      <c r="AV6" s="3"/>
      <c r="AW6" s="3"/>
      <c r="AX6" s="3"/>
      <c r="AY6" s="3"/>
      <c r="AZ6" s="945" t="s">
        <v>161</v>
      </c>
      <c r="BA6" s="945"/>
      <c r="BB6" s="945"/>
      <c r="BC6" s="945"/>
      <c r="BD6" s="945"/>
      <c r="BE6" s="945"/>
    </row>
    <row r="7" spans="23:57" ht="62.25" customHeight="1">
      <c r="W7" s="949" t="s">
        <v>69</v>
      </c>
      <c r="X7" s="949"/>
      <c r="Y7" s="949"/>
      <c r="Z7" s="949"/>
      <c r="AA7" s="949"/>
      <c r="AB7" s="949"/>
      <c r="AC7" s="163" t="s">
        <v>2</v>
      </c>
      <c r="AD7" s="1169" t="s">
        <v>97</v>
      </c>
      <c r="AE7" s="1169"/>
      <c r="AF7" s="1169"/>
      <c r="AG7" s="1169"/>
      <c r="AH7" s="1169"/>
      <c r="AI7" s="1169"/>
      <c r="AJ7" s="1169"/>
      <c r="AK7" s="1169"/>
      <c r="AL7" s="1169"/>
      <c r="AM7" s="1169"/>
      <c r="AN7" s="1169"/>
      <c r="AO7" s="1169"/>
      <c r="AP7" s="1169"/>
      <c r="AQ7" s="1169"/>
      <c r="AR7" s="1169"/>
      <c r="AS7" s="1169"/>
      <c r="AT7" s="19"/>
      <c r="AU7" s="2" t="s">
        <v>4</v>
      </c>
      <c r="AV7" s="3"/>
      <c r="AW7" s="3"/>
      <c r="AX7" s="3"/>
      <c r="AY7" s="3"/>
      <c r="AZ7" s="936" t="s">
        <v>63</v>
      </c>
      <c r="BA7" s="936"/>
      <c r="BB7" s="936"/>
      <c r="BC7" s="936"/>
      <c r="BD7" s="936"/>
      <c r="BE7" s="936"/>
    </row>
    <row r="8" spans="1:57" ht="55.5" customHeight="1">
      <c r="A8" s="948" t="s">
        <v>80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9" t="s">
        <v>213</v>
      </c>
      <c r="X8" s="949"/>
      <c r="Y8" s="949"/>
      <c r="Z8" s="949"/>
      <c r="AA8" s="949"/>
      <c r="AB8" s="949"/>
      <c r="AC8" s="949"/>
      <c r="AD8" s="1167" t="s">
        <v>98</v>
      </c>
      <c r="AE8" s="1167"/>
      <c r="AF8" s="1167"/>
      <c r="AG8" s="1167"/>
      <c r="AH8" s="1167"/>
      <c r="AI8" s="1167"/>
      <c r="AJ8" s="1167"/>
      <c r="AK8" s="1167"/>
      <c r="AL8" s="1167"/>
      <c r="AM8" s="1167"/>
      <c r="AN8" s="1167"/>
      <c r="AO8" s="1167"/>
      <c r="AP8" s="1167"/>
      <c r="AQ8" s="1167"/>
      <c r="AR8" s="1167"/>
      <c r="AS8" s="1167"/>
      <c r="AT8" s="19"/>
      <c r="AU8" s="2" t="s">
        <v>5</v>
      </c>
      <c r="AV8" s="165"/>
      <c r="AW8" s="165"/>
      <c r="AX8" s="165"/>
      <c r="AY8" s="165"/>
      <c r="AZ8" s="838" t="s">
        <v>83</v>
      </c>
      <c r="BA8" s="839"/>
      <c r="BB8" s="839"/>
      <c r="BC8" s="839"/>
      <c r="BD8" s="839"/>
      <c r="BE8" s="839"/>
    </row>
    <row r="9" spans="20:57" ht="48" customHeight="1">
      <c r="T9" s="950" t="s">
        <v>187</v>
      </c>
      <c r="U9" s="950"/>
      <c r="V9" s="950"/>
      <c r="W9" s="951" t="s">
        <v>68</v>
      </c>
      <c r="X9" s="951"/>
      <c r="Y9" s="951"/>
      <c r="Z9" s="951"/>
      <c r="AA9" s="951"/>
      <c r="AB9" s="951"/>
      <c r="AC9" s="951"/>
      <c r="AD9" s="952" t="s">
        <v>83</v>
      </c>
      <c r="AE9" s="952"/>
      <c r="AF9" s="952"/>
      <c r="AG9" s="952"/>
      <c r="AH9" s="952"/>
      <c r="AI9" s="952"/>
      <c r="AJ9" s="952"/>
      <c r="AK9" s="952"/>
      <c r="AL9" s="952"/>
      <c r="AM9" s="952"/>
      <c r="AN9" s="952"/>
      <c r="AO9" s="952"/>
      <c r="AP9" s="952"/>
      <c r="AQ9" s="952"/>
      <c r="AR9" s="952"/>
      <c r="AS9" s="952"/>
      <c r="AT9" s="19"/>
      <c r="AU9" s="267"/>
      <c r="AV9" s="268"/>
      <c r="AW9" s="268"/>
      <c r="AX9" s="268"/>
      <c r="AY9" s="268"/>
      <c r="AZ9" s="838" t="s">
        <v>189</v>
      </c>
      <c r="BA9" s="839"/>
      <c r="BB9" s="839"/>
      <c r="BC9" s="839"/>
      <c r="BD9" s="839"/>
      <c r="BE9" s="839"/>
    </row>
    <row r="10" spans="21:57" ht="48" customHeight="1">
      <c r="U10" s="167"/>
      <c r="V10" s="167"/>
      <c r="W10" s="953" t="s">
        <v>6</v>
      </c>
      <c r="X10" s="953"/>
      <c r="Y10" s="953"/>
      <c r="Z10" s="953"/>
      <c r="AA10" s="166"/>
      <c r="AB10" s="166"/>
      <c r="AC10" s="163" t="s">
        <v>2</v>
      </c>
      <c r="AD10" s="269"/>
      <c r="AE10" s="954" t="s">
        <v>99</v>
      </c>
      <c r="AF10" s="954"/>
      <c r="AG10" s="954"/>
      <c r="AH10" s="954"/>
      <c r="AI10" s="954"/>
      <c r="AJ10" s="954"/>
      <c r="AK10" s="954"/>
      <c r="AL10" s="954"/>
      <c r="AM10" s="954"/>
      <c r="AN10" s="954"/>
      <c r="AO10" s="954"/>
      <c r="AP10" s="954"/>
      <c r="AQ10" s="954"/>
      <c r="AR10" s="954"/>
      <c r="AS10" s="954"/>
      <c r="AT10" s="20"/>
      <c r="AU10" s="267"/>
      <c r="AV10" s="268"/>
      <c r="AW10" s="268"/>
      <c r="AX10" s="268"/>
      <c r="AY10" s="268"/>
      <c r="AZ10" s="838" t="s">
        <v>190</v>
      </c>
      <c r="BA10" s="839"/>
      <c r="BB10" s="839"/>
      <c r="BC10" s="839"/>
      <c r="BD10" s="839"/>
      <c r="BE10" s="839"/>
    </row>
    <row r="11" spans="21:41" ht="18" customHeight="1" thickBot="1">
      <c r="U11" s="167"/>
      <c r="V11" s="167"/>
      <c r="W11" s="168"/>
      <c r="AA11" s="169"/>
      <c r="AB11" s="4"/>
      <c r="AC11" s="4"/>
      <c r="AK11" s="7"/>
      <c r="AL11" s="7"/>
      <c r="AM11" s="7"/>
      <c r="AN11" s="7"/>
      <c r="AO11" s="7"/>
    </row>
    <row r="12" spans="2:58" s="170" customFormat="1" ht="102" customHeight="1" thickBot="1" thickTop="1">
      <c r="B12" s="805" t="s">
        <v>7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808" t="s">
        <v>8</v>
      </c>
      <c r="U12" s="809"/>
      <c r="V12" s="810"/>
      <c r="W12" s="814" t="s">
        <v>9</v>
      </c>
      <c r="X12" s="815"/>
      <c r="Y12" s="815"/>
      <c r="Z12" s="815"/>
      <c r="AA12" s="815"/>
      <c r="AB12" s="815"/>
      <c r="AC12" s="815"/>
      <c r="AD12" s="816"/>
      <c r="AE12" s="820" t="s">
        <v>10</v>
      </c>
      <c r="AF12" s="821"/>
      <c r="AG12" s="826" t="s">
        <v>11</v>
      </c>
      <c r="AH12" s="827"/>
      <c r="AI12" s="827"/>
      <c r="AJ12" s="827"/>
      <c r="AK12" s="827"/>
      <c r="AL12" s="827"/>
      <c r="AM12" s="827"/>
      <c r="AN12" s="827"/>
      <c r="AO12" s="832" t="s">
        <v>12</v>
      </c>
      <c r="AP12" s="834" t="s">
        <v>13</v>
      </c>
      <c r="AQ12" s="834"/>
      <c r="AR12" s="834"/>
      <c r="AS12" s="834"/>
      <c r="AT12" s="834"/>
      <c r="AU12" s="834"/>
      <c r="AV12" s="834"/>
      <c r="AW12" s="834"/>
      <c r="AX12" s="782" t="s">
        <v>182</v>
      </c>
      <c r="AY12" s="783"/>
      <c r="AZ12" s="783"/>
      <c r="BA12" s="783"/>
      <c r="BB12" s="783"/>
      <c r="BC12" s="783"/>
      <c r="BD12" s="783"/>
      <c r="BE12" s="784"/>
      <c r="BF12" s="271"/>
    </row>
    <row r="13" spans="2:58" s="170" customFormat="1" ht="33" customHeight="1">
      <c r="B13" s="806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811"/>
      <c r="U13" s="812"/>
      <c r="V13" s="813"/>
      <c r="W13" s="817"/>
      <c r="X13" s="818"/>
      <c r="Y13" s="818"/>
      <c r="Z13" s="818"/>
      <c r="AA13" s="818"/>
      <c r="AB13" s="818"/>
      <c r="AC13" s="818"/>
      <c r="AD13" s="819"/>
      <c r="AE13" s="822"/>
      <c r="AF13" s="823"/>
      <c r="AG13" s="828"/>
      <c r="AH13" s="829"/>
      <c r="AI13" s="829"/>
      <c r="AJ13" s="829"/>
      <c r="AK13" s="829"/>
      <c r="AL13" s="829"/>
      <c r="AM13" s="829"/>
      <c r="AN13" s="829"/>
      <c r="AO13" s="833"/>
      <c r="AP13" s="835"/>
      <c r="AQ13" s="835"/>
      <c r="AR13" s="835"/>
      <c r="AS13" s="835"/>
      <c r="AT13" s="835"/>
      <c r="AU13" s="835"/>
      <c r="AV13" s="835"/>
      <c r="AW13" s="835"/>
      <c r="AX13" s="785" t="s">
        <v>108</v>
      </c>
      <c r="AY13" s="786"/>
      <c r="AZ13" s="786"/>
      <c r="BA13" s="786"/>
      <c r="BB13" s="786"/>
      <c r="BC13" s="786"/>
      <c r="BD13" s="786"/>
      <c r="BE13" s="787"/>
      <c r="BF13" s="272"/>
    </row>
    <row r="14" spans="2:58" s="170" customFormat="1" ht="45" customHeight="1">
      <c r="B14" s="806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811"/>
      <c r="U14" s="812"/>
      <c r="V14" s="813"/>
      <c r="W14" s="817"/>
      <c r="X14" s="818"/>
      <c r="Y14" s="818"/>
      <c r="Z14" s="818"/>
      <c r="AA14" s="818"/>
      <c r="AB14" s="818"/>
      <c r="AC14" s="818"/>
      <c r="AD14" s="819"/>
      <c r="AE14" s="824"/>
      <c r="AF14" s="825"/>
      <c r="AG14" s="830"/>
      <c r="AH14" s="831"/>
      <c r="AI14" s="831"/>
      <c r="AJ14" s="831"/>
      <c r="AK14" s="831"/>
      <c r="AL14" s="831"/>
      <c r="AM14" s="831"/>
      <c r="AN14" s="831"/>
      <c r="AO14" s="833"/>
      <c r="AP14" s="836"/>
      <c r="AQ14" s="836"/>
      <c r="AR14" s="836"/>
      <c r="AS14" s="836"/>
      <c r="AT14" s="836"/>
      <c r="AU14" s="836"/>
      <c r="AV14" s="836"/>
      <c r="AW14" s="836"/>
      <c r="AX14" s="935" t="s">
        <v>223</v>
      </c>
      <c r="AY14" s="936"/>
      <c r="AZ14" s="936"/>
      <c r="BA14" s="936"/>
      <c r="BB14" s="936"/>
      <c r="BC14" s="936"/>
      <c r="BD14" s="936"/>
      <c r="BE14" s="937"/>
      <c r="BF14" s="273"/>
    </row>
    <row r="15" spans="2:57" s="170" customFormat="1" ht="30" customHeight="1" thickBot="1">
      <c r="B15" s="806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811"/>
      <c r="U15" s="812"/>
      <c r="V15" s="813"/>
      <c r="W15" s="817"/>
      <c r="X15" s="818"/>
      <c r="Y15" s="818"/>
      <c r="Z15" s="818"/>
      <c r="AA15" s="818"/>
      <c r="AB15" s="818"/>
      <c r="AC15" s="818"/>
      <c r="AD15" s="819"/>
      <c r="AE15" s="791" t="s">
        <v>14</v>
      </c>
      <c r="AF15" s="793" t="s">
        <v>15</v>
      </c>
      <c r="AG15" s="791" t="s">
        <v>16</v>
      </c>
      <c r="AH15" s="796" t="s">
        <v>17</v>
      </c>
      <c r="AI15" s="797"/>
      <c r="AJ15" s="797"/>
      <c r="AK15" s="797"/>
      <c r="AL15" s="797"/>
      <c r="AM15" s="797"/>
      <c r="AN15" s="798"/>
      <c r="AO15" s="833"/>
      <c r="AP15" s="799" t="s">
        <v>18</v>
      </c>
      <c r="AQ15" s="761" t="s">
        <v>19</v>
      </c>
      <c r="AR15" s="761" t="s">
        <v>20</v>
      </c>
      <c r="AS15" s="780" t="s">
        <v>21</v>
      </c>
      <c r="AT15" s="780" t="s">
        <v>22</v>
      </c>
      <c r="AU15" s="761" t="s">
        <v>23</v>
      </c>
      <c r="AV15" s="761" t="s">
        <v>24</v>
      </c>
      <c r="AW15" s="763" t="s">
        <v>25</v>
      </c>
      <c r="AX15" s="765" t="s">
        <v>109</v>
      </c>
      <c r="AY15" s="766"/>
      <c r="AZ15" s="766"/>
      <c r="BA15" s="766"/>
      <c r="BB15" s="765" t="s">
        <v>110</v>
      </c>
      <c r="BC15" s="766"/>
      <c r="BD15" s="766"/>
      <c r="BE15" s="767"/>
    </row>
    <row r="16" spans="2:63" s="172" customFormat="1" ht="30" customHeight="1">
      <c r="B16" s="80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811"/>
      <c r="U16" s="812"/>
      <c r="V16" s="813"/>
      <c r="W16" s="817"/>
      <c r="X16" s="818"/>
      <c r="Y16" s="818"/>
      <c r="Z16" s="818"/>
      <c r="AA16" s="818"/>
      <c r="AB16" s="818"/>
      <c r="AC16" s="818"/>
      <c r="AD16" s="819"/>
      <c r="AE16" s="792"/>
      <c r="AF16" s="794"/>
      <c r="AG16" s="795"/>
      <c r="AH16" s="768" t="s">
        <v>85</v>
      </c>
      <c r="AI16" s="769"/>
      <c r="AJ16" s="768" t="s">
        <v>86</v>
      </c>
      <c r="AK16" s="772"/>
      <c r="AL16" s="769" t="s">
        <v>87</v>
      </c>
      <c r="AM16" s="772"/>
      <c r="AN16" s="774" t="s">
        <v>81</v>
      </c>
      <c r="AO16" s="833"/>
      <c r="AP16" s="800"/>
      <c r="AQ16" s="762"/>
      <c r="AR16" s="762"/>
      <c r="AS16" s="781"/>
      <c r="AT16" s="781"/>
      <c r="AU16" s="762"/>
      <c r="AV16" s="762"/>
      <c r="AW16" s="764"/>
      <c r="AX16" s="777" t="s">
        <v>62</v>
      </c>
      <c r="AY16" s="778"/>
      <c r="AZ16" s="778"/>
      <c r="BA16" s="778"/>
      <c r="BB16" s="777" t="s">
        <v>111</v>
      </c>
      <c r="BC16" s="778"/>
      <c r="BD16" s="778"/>
      <c r="BE16" s="779"/>
      <c r="BK16" s="747"/>
    </row>
    <row r="17" spans="2:63" s="172" customFormat="1" ht="87" customHeight="1">
      <c r="B17" s="806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811"/>
      <c r="U17" s="812"/>
      <c r="V17" s="813"/>
      <c r="W17" s="817"/>
      <c r="X17" s="818"/>
      <c r="Y17" s="818"/>
      <c r="Z17" s="818"/>
      <c r="AA17" s="818"/>
      <c r="AB17" s="818"/>
      <c r="AC17" s="818"/>
      <c r="AD17" s="819"/>
      <c r="AE17" s="792"/>
      <c r="AF17" s="794"/>
      <c r="AG17" s="795"/>
      <c r="AH17" s="770"/>
      <c r="AI17" s="771"/>
      <c r="AJ17" s="770"/>
      <c r="AK17" s="773"/>
      <c r="AL17" s="771"/>
      <c r="AM17" s="773"/>
      <c r="AN17" s="775"/>
      <c r="AO17" s="833"/>
      <c r="AP17" s="800"/>
      <c r="AQ17" s="762"/>
      <c r="AR17" s="762"/>
      <c r="AS17" s="781"/>
      <c r="AT17" s="781"/>
      <c r="AU17" s="762"/>
      <c r="AV17" s="762"/>
      <c r="AW17" s="764"/>
      <c r="AX17" s="750" t="s">
        <v>16</v>
      </c>
      <c r="AY17" s="752" t="s">
        <v>27</v>
      </c>
      <c r="AZ17" s="753"/>
      <c r="BA17" s="753"/>
      <c r="BB17" s="750" t="s">
        <v>16</v>
      </c>
      <c r="BC17" s="754" t="s">
        <v>27</v>
      </c>
      <c r="BD17" s="754"/>
      <c r="BE17" s="755"/>
      <c r="BK17" s="747"/>
    </row>
    <row r="18" spans="2:63" s="172" customFormat="1" ht="155.25" customHeight="1" thickBot="1">
      <c r="B18" s="807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811"/>
      <c r="U18" s="812"/>
      <c r="V18" s="813"/>
      <c r="W18" s="817"/>
      <c r="X18" s="818"/>
      <c r="Y18" s="818"/>
      <c r="Z18" s="818"/>
      <c r="AA18" s="818"/>
      <c r="AB18" s="818"/>
      <c r="AC18" s="818"/>
      <c r="AD18" s="819"/>
      <c r="AE18" s="792"/>
      <c r="AF18" s="794"/>
      <c r="AG18" s="792"/>
      <c r="AH18" s="40" t="s">
        <v>88</v>
      </c>
      <c r="AI18" s="35" t="s">
        <v>89</v>
      </c>
      <c r="AJ18" s="40" t="s">
        <v>88</v>
      </c>
      <c r="AK18" s="35" t="s">
        <v>89</v>
      </c>
      <c r="AL18" s="40" t="s">
        <v>88</v>
      </c>
      <c r="AM18" s="35" t="s">
        <v>89</v>
      </c>
      <c r="AN18" s="776"/>
      <c r="AO18" s="833"/>
      <c r="AP18" s="800"/>
      <c r="AQ18" s="762"/>
      <c r="AR18" s="762"/>
      <c r="AS18" s="781"/>
      <c r="AT18" s="781"/>
      <c r="AU18" s="762"/>
      <c r="AV18" s="762"/>
      <c r="AW18" s="764"/>
      <c r="AX18" s="751"/>
      <c r="AY18" s="36" t="s">
        <v>26</v>
      </c>
      <c r="AZ18" s="36" t="s">
        <v>28</v>
      </c>
      <c r="BA18" s="37" t="s">
        <v>84</v>
      </c>
      <c r="BB18" s="751"/>
      <c r="BC18" s="38" t="s">
        <v>26</v>
      </c>
      <c r="BD18" s="38" t="s">
        <v>28</v>
      </c>
      <c r="BE18" s="39" t="s">
        <v>29</v>
      </c>
      <c r="BK18" s="747"/>
    </row>
    <row r="19" spans="2:57" s="179" customFormat="1" ht="42.75" customHeight="1" thickBot="1" thickTop="1">
      <c r="B19" s="174">
        <v>1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756">
        <v>2</v>
      </c>
      <c r="U19" s="757"/>
      <c r="V19" s="758"/>
      <c r="W19" s="759">
        <v>3</v>
      </c>
      <c r="X19" s="760"/>
      <c r="Y19" s="760"/>
      <c r="Z19" s="760"/>
      <c r="AA19" s="760"/>
      <c r="AB19" s="760"/>
      <c r="AC19" s="760"/>
      <c r="AD19" s="760"/>
      <c r="AE19" s="176">
        <v>4</v>
      </c>
      <c r="AF19" s="177">
        <v>5</v>
      </c>
      <c r="AG19" s="178">
        <v>6</v>
      </c>
      <c r="AH19" s="176">
        <v>7</v>
      </c>
      <c r="AI19" s="177">
        <v>8</v>
      </c>
      <c r="AJ19" s="178">
        <v>9</v>
      </c>
      <c r="AK19" s="176">
        <v>10</v>
      </c>
      <c r="AL19" s="177">
        <v>11</v>
      </c>
      <c r="AM19" s="178">
        <v>12</v>
      </c>
      <c r="AN19" s="176">
        <v>13</v>
      </c>
      <c r="AO19" s="177">
        <v>14</v>
      </c>
      <c r="AP19" s="178">
        <v>15</v>
      </c>
      <c r="AQ19" s="176">
        <v>16</v>
      </c>
      <c r="AR19" s="177">
        <v>17</v>
      </c>
      <c r="AS19" s="178">
        <v>18</v>
      </c>
      <c r="AT19" s="176">
        <v>19</v>
      </c>
      <c r="AU19" s="177">
        <v>20</v>
      </c>
      <c r="AV19" s="178">
        <v>21</v>
      </c>
      <c r="AW19" s="176">
        <v>22</v>
      </c>
      <c r="AX19" s="177">
        <v>23</v>
      </c>
      <c r="AY19" s="178">
        <v>24</v>
      </c>
      <c r="AZ19" s="176">
        <v>25</v>
      </c>
      <c r="BA19" s="177">
        <v>26</v>
      </c>
      <c r="BB19" s="178">
        <v>27</v>
      </c>
      <c r="BC19" s="176">
        <v>28</v>
      </c>
      <c r="BD19" s="177">
        <v>29</v>
      </c>
      <c r="BE19" s="178">
        <v>30</v>
      </c>
    </row>
    <row r="20" spans="1:109" s="275" customFormat="1" ht="49.5" customHeight="1" thickBot="1">
      <c r="A20" s="179"/>
      <c r="B20" s="707" t="s">
        <v>71</v>
      </c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8"/>
      <c r="AF20" s="708"/>
      <c r="AG20" s="708"/>
      <c r="AH20" s="708"/>
      <c r="AI20" s="708"/>
      <c r="AJ20" s="708"/>
      <c r="AK20" s="708"/>
      <c r="AL20" s="708"/>
      <c r="AM20" s="708"/>
      <c r="AN20" s="708"/>
      <c r="AO20" s="708"/>
      <c r="AP20" s="708"/>
      <c r="AQ20" s="708"/>
      <c r="AR20" s="708"/>
      <c r="AS20" s="708"/>
      <c r="AT20" s="708"/>
      <c r="AU20" s="708"/>
      <c r="AV20" s="708"/>
      <c r="AW20" s="708"/>
      <c r="AX20" s="708"/>
      <c r="AY20" s="708"/>
      <c r="AZ20" s="708"/>
      <c r="BA20" s="708"/>
      <c r="BB20" s="708"/>
      <c r="BC20" s="708"/>
      <c r="BD20" s="708"/>
      <c r="BE20" s="709"/>
      <c r="BF20" s="179"/>
      <c r="BG20" s="179"/>
      <c r="BH20" s="179"/>
      <c r="BI20" s="328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274"/>
    </row>
    <row r="21" spans="1:57" s="9" customFormat="1" ht="49.5" customHeight="1" thickBot="1">
      <c r="A21" s="277"/>
      <c r="B21" s="707" t="s">
        <v>73</v>
      </c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8"/>
      <c r="X21" s="708"/>
      <c r="Y21" s="708"/>
      <c r="Z21" s="708"/>
      <c r="AA21" s="708"/>
      <c r="AB21" s="708"/>
      <c r="AC21" s="708"/>
      <c r="AD21" s="708"/>
      <c r="AE21" s="708"/>
      <c r="AF21" s="708"/>
      <c r="AG21" s="708"/>
      <c r="AH21" s="708"/>
      <c r="AI21" s="708"/>
      <c r="AJ21" s="708"/>
      <c r="AK21" s="708"/>
      <c r="AL21" s="708"/>
      <c r="AM21" s="708"/>
      <c r="AN21" s="708"/>
      <c r="AO21" s="708"/>
      <c r="AP21" s="708"/>
      <c r="AQ21" s="708"/>
      <c r="AR21" s="708"/>
      <c r="AS21" s="708"/>
      <c r="AT21" s="708"/>
      <c r="AU21" s="708"/>
      <c r="AV21" s="708"/>
      <c r="AW21" s="708"/>
      <c r="AX21" s="708"/>
      <c r="AY21" s="708"/>
      <c r="AZ21" s="708"/>
      <c r="BA21" s="708"/>
      <c r="BB21" s="708"/>
      <c r="BC21" s="708"/>
      <c r="BD21" s="708"/>
      <c r="BE21" s="709"/>
    </row>
    <row r="22" spans="1:57" s="402" customFormat="1" ht="142.5" customHeight="1">
      <c r="A22" s="277"/>
      <c r="B22" s="341">
        <v>1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738" t="s">
        <v>171</v>
      </c>
      <c r="U22" s="725"/>
      <c r="V22" s="1029"/>
      <c r="W22" s="906" t="s">
        <v>118</v>
      </c>
      <c r="X22" s="697"/>
      <c r="Y22" s="697"/>
      <c r="Z22" s="697"/>
      <c r="AA22" s="697"/>
      <c r="AB22" s="697"/>
      <c r="AC22" s="697"/>
      <c r="AD22" s="698"/>
      <c r="AE22" s="265">
        <f>AF22/30</f>
        <v>6</v>
      </c>
      <c r="AF22" s="65">
        <v>180</v>
      </c>
      <c r="AG22" s="65">
        <f>AH22+AJ22+AL22</f>
        <v>12</v>
      </c>
      <c r="AH22" s="65">
        <v>6</v>
      </c>
      <c r="AI22" s="65"/>
      <c r="AJ22" s="65"/>
      <c r="AK22" s="65"/>
      <c r="AL22" s="66">
        <v>6</v>
      </c>
      <c r="AM22" s="65"/>
      <c r="AN22" s="67"/>
      <c r="AO22" s="68">
        <f>AF22-AG22</f>
        <v>168</v>
      </c>
      <c r="AP22" s="108">
        <v>7</v>
      </c>
      <c r="AQ22" s="106"/>
      <c r="AR22" s="106"/>
      <c r="AS22" s="107"/>
      <c r="AT22" s="108"/>
      <c r="AU22" s="106"/>
      <c r="AV22" s="106"/>
      <c r="AW22" s="107"/>
      <c r="AX22" s="116">
        <f>SUM(AY22:BA22)</f>
        <v>12</v>
      </c>
      <c r="AY22" s="143">
        <v>6</v>
      </c>
      <c r="AZ22" s="143"/>
      <c r="BA22" s="380">
        <v>6</v>
      </c>
      <c r="BB22" s="381"/>
      <c r="BC22" s="143"/>
      <c r="BD22" s="143"/>
      <c r="BE22" s="408"/>
    </row>
    <row r="23" spans="1:57" s="9" customFormat="1" ht="98.25" customHeight="1">
      <c r="A23" s="277"/>
      <c r="B23" s="341">
        <v>2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738" t="s">
        <v>173</v>
      </c>
      <c r="U23" s="725"/>
      <c r="V23" s="1029"/>
      <c r="W23" s="932" t="s">
        <v>118</v>
      </c>
      <c r="X23" s="723"/>
      <c r="Y23" s="723"/>
      <c r="Z23" s="723"/>
      <c r="AA23" s="723"/>
      <c r="AB23" s="723"/>
      <c r="AC23" s="723"/>
      <c r="AD23" s="724"/>
      <c r="AE23" s="265">
        <f>AF23/30</f>
        <v>3</v>
      </c>
      <c r="AF23" s="65">
        <v>90</v>
      </c>
      <c r="AG23" s="65">
        <f>AH23+AJ23+AL23</f>
        <v>10</v>
      </c>
      <c r="AH23" s="65">
        <v>6</v>
      </c>
      <c r="AI23" s="65"/>
      <c r="AJ23" s="65">
        <v>4</v>
      </c>
      <c r="AK23" s="65"/>
      <c r="AL23" s="66"/>
      <c r="AM23" s="65"/>
      <c r="AN23" s="67"/>
      <c r="AO23" s="68">
        <f>AF23-AG23</f>
        <v>80</v>
      </c>
      <c r="AP23" s="108"/>
      <c r="AQ23" s="106">
        <v>7</v>
      </c>
      <c r="AR23" s="106"/>
      <c r="AS23" s="107"/>
      <c r="AT23" s="108"/>
      <c r="AU23" s="106"/>
      <c r="AV23" s="106"/>
      <c r="AW23" s="107"/>
      <c r="AX23" s="116">
        <f>SUM(AY23:BA23)</f>
        <v>10</v>
      </c>
      <c r="AY23" s="143">
        <v>6</v>
      </c>
      <c r="AZ23" s="143">
        <v>4</v>
      </c>
      <c r="BA23" s="380"/>
      <c r="BB23" s="116"/>
      <c r="BC23" s="143"/>
      <c r="BD23" s="143"/>
      <c r="BE23" s="256"/>
    </row>
    <row r="24" spans="1:57" s="9" customFormat="1" ht="98.25" customHeight="1" thickBot="1">
      <c r="A24" s="277"/>
      <c r="B24" s="341">
        <v>3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738" t="s">
        <v>166</v>
      </c>
      <c r="U24" s="725"/>
      <c r="V24" s="1029"/>
      <c r="W24" s="932" t="s">
        <v>172</v>
      </c>
      <c r="X24" s="723"/>
      <c r="Y24" s="723"/>
      <c r="Z24" s="723"/>
      <c r="AA24" s="723"/>
      <c r="AB24" s="723"/>
      <c r="AC24" s="723"/>
      <c r="AD24" s="724"/>
      <c r="AE24" s="264">
        <v>1.5</v>
      </c>
      <c r="AF24" s="128">
        <v>45</v>
      </c>
      <c r="AG24" s="128">
        <f>AH24+AJ24+AL24</f>
        <v>8</v>
      </c>
      <c r="AH24" s="128">
        <v>6</v>
      </c>
      <c r="AI24" s="128"/>
      <c r="AJ24" s="128">
        <v>2</v>
      </c>
      <c r="AK24" s="128"/>
      <c r="AL24" s="129"/>
      <c r="AM24" s="128"/>
      <c r="AN24" s="382"/>
      <c r="AO24" s="99">
        <f>AF24-AG24</f>
        <v>37</v>
      </c>
      <c r="AP24" s="81"/>
      <c r="AQ24" s="79">
        <v>7</v>
      </c>
      <c r="AR24" s="79"/>
      <c r="AS24" s="80"/>
      <c r="AT24" s="81"/>
      <c r="AU24" s="79"/>
      <c r="AV24" s="79"/>
      <c r="AW24" s="80"/>
      <c r="AX24" s="383">
        <f>SUM(AY24:BA24)</f>
        <v>8</v>
      </c>
      <c r="AY24" s="379">
        <v>6</v>
      </c>
      <c r="AZ24" s="379">
        <v>2</v>
      </c>
      <c r="BA24" s="384"/>
      <c r="BB24" s="383"/>
      <c r="BC24" s="379"/>
      <c r="BD24" s="379"/>
      <c r="BE24" s="385"/>
    </row>
    <row r="25" spans="1:57" s="9" customFormat="1" ht="65.25" customHeight="1" thickBot="1">
      <c r="A25" s="277"/>
      <c r="B25" s="713" t="s">
        <v>91</v>
      </c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5"/>
      <c r="AE25" s="95">
        <f aca="true" t="shared" si="0" ref="AE25:AO25">SUM(AE22:AE24)</f>
        <v>10.5</v>
      </c>
      <c r="AF25" s="96">
        <f t="shared" si="0"/>
        <v>315</v>
      </c>
      <c r="AG25" s="96">
        <f t="shared" si="0"/>
        <v>30</v>
      </c>
      <c r="AH25" s="96">
        <f t="shared" si="0"/>
        <v>18</v>
      </c>
      <c r="AI25" s="96">
        <f t="shared" si="0"/>
        <v>0</v>
      </c>
      <c r="AJ25" s="96">
        <f t="shared" si="0"/>
        <v>6</v>
      </c>
      <c r="AK25" s="96">
        <f t="shared" si="0"/>
        <v>0</v>
      </c>
      <c r="AL25" s="96">
        <f t="shared" si="0"/>
        <v>6</v>
      </c>
      <c r="AM25" s="96">
        <f t="shared" si="0"/>
        <v>0</v>
      </c>
      <c r="AN25" s="97">
        <f t="shared" si="0"/>
        <v>0</v>
      </c>
      <c r="AO25" s="356">
        <f t="shared" si="0"/>
        <v>285</v>
      </c>
      <c r="AP25" s="95">
        <v>1</v>
      </c>
      <c r="AQ25" s="96">
        <v>2</v>
      </c>
      <c r="AR25" s="96">
        <v>0</v>
      </c>
      <c r="AS25" s="97">
        <f>SUM(AS22:AS24)</f>
        <v>0</v>
      </c>
      <c r="AT25" s="95">
        <v>0</v>
      </c>
      <c r="AU25" s="96">
        <f aca="true" t="shared" si="1" ref="AU25:BE25">SUM(AU22:AU24)</f>
        <v>0</v>
      </c>
      <c r="AV25" s="96">
        <f t="shared" si="1"/>
        <v>0</v>
      </c>
      <c r="AW25" s="97">
        <f t="shared" si="1"/>
        <v>0</v>
      </c>
      <c r="AX25" s="95">
        <f t="shared" si="1"/>
        <v>30</v>
      </c>
      <c r="AY25" s="96">
        <f t="shared" si="1"/>
        <v>18</v>
      </c>
      <c r="AZ25" s="96">
        <f t="shared" si="1"/>
        <v>6</v>
      </c>
      <c r="BA25" s="97">
        <f t="shared" si="1"/>
        <v>6</v>
      </c>
      <c r="BB25" s="95">
        <f t="shared" si="1"/>
        <v>0</v>
      </c>
      <c r="BC25" s="96">
        <f t="shared" si="1"/>
        <v>0</v>
      </c>
      <c r="BD25" s="96">
        <f t="shared" si="1"/>
        <v>0</v>
      </c>
      <c r="BE25" s="97">
        <f t="shared" si="1"/>
        <v>0</v>
      </c>
    </row>
    <row r="26" spans="1:57" s="9" customFormat="1" ht="54.75" customHeight="1" thickBot="1">
      <c r="A26" s="277"/>
      <c r="B26" s="733" t="s">
        <v>178</v>
      </c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4"/>
      <c r="R26" s="734"/>
      <c r="S26" s="734"/>
      <c r="T26" s="734"/>
      <c r="U26" s="734"/>
      <c r="V26" s="734"/>
      <c r="W26" s="734"/>
      <c r="X26" s="734"/>
      <c r="Y26" s="734"/>
      <c r="Z26" s="734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734"/>
      <c r="AT26" s="734"/>
      <c r="AU26" s="734"/>
      <c r="AV26" s="734"/>
      <c r="AW26" s="734"/>
      <c r="AX26" s="734"/>
      <c r="AY26" s="734"/>
      <c r="AZ26" s="734"/>
      <c r="BA26" s="734"/>
      <c r="BB26" s="734"/>
      <c r="BC26" s="734"/>
      <c r="BD26" s="734"/>
      <c r="BE26" s="735"/>
    </row>
    <row r="27" spans="1:57" s="9" customFormat="1" ht="92.25" customHeight="1">
      <c r="A27" s="277"/>
      <c r="B27" s="82">
        <v>4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64" t="s">
        <v>138</v>
      </c>
      <c r="U27" s="64"/>
      <c r="V27" s="181"/>
      <c r="W27" s="906" t="s">
        <v>118</v>
      </c>
      <c r="X27" s="696"/>
      <c r="Y27" s="696"/>
      <c r="Z27" s="696"/>
      <c r="AA27" s="696"/>
      <c r="AB27" s="696"/>
      <c r="AC27" s="696"/>
      <c r="AD27" s="907"/>
      <c r="AE27" s="155">
        <v>5</v>
      </c>
      <c r="AF27" s="150">
        <f>30*AE27</f>
        <v>150</v>
      </c>
      <c r="AG27" s="191"/>
      <c r="AH27" s="192"/>
      <c r="AI27" s="192"/>
      <c r="AJ27" s="192"/>
      <c r="AK27" s="151"/>
      <c r="AL27" s="151"/>
      <c r="AM27" s="151"/>
      <c r="AN27" s="151"/>
      <c r="AO27" s="144">
        <f>AF27-AG27</f>
        <v>150</v>
      </c>
      <c r="AP27" s="193"/>
      <c r="AQ27" s="70">
        <v>8</v>
      </c>
      <c r="AR27" s="194"/>
      <c r="AS27" s="195"/>
      <c r="AT27" s="193"/>
      <c r="AU27" s="194"/>
      <c r="AV27" s="194"/>
      <c r="AW27" s="195"/>
      <c r="AX27" s="196"/>
      <c r="AY27" s="197"/>
      <c r="AZ27" s="197"/>
      <c r="BA27" s="198"/>
      <c r="BB27" s="152" t="s">
        <v>140</v>
      </c>
      <c r="BC27" s="153"/>
      <c r="BD27" s="153"/>
      <c r="BE27" s="154"/>
    </row>
    <row r="28" spans="1:57" s="9" customFormat="1" ht="90.75" customHeight="1" thickBot="1">
      <c r="A28" s="277"/>
      <c r="B28" s="93">
        <v>5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 t="s">
        <v>139</v>
      </c>
      <c r="U28" s="200"/>
      <c r="V28" s="201"/>
      <c r="W28" s="909" t="s">
        <v>118</v>
      </c>
      <c r="X28" s="910"/>
      <c r="Y28" s="910"/>
      <c r="Z28" s="910"/>
      <c r="AA28" s="910"/>
      <c r="AB28" s="910"/>
      <c r="AC28" s="910"/>
      <c r="AD28" s="911"/>
      <c r="AE28" s="155">
        <v>5</v>
      </c>
      <c r="AF28" s="150">
        <f>30*AE28</f>
        <v>150</v>
      </c>
      <c r="AG28" s="191"/>
      <c r="AH28" s="192"/>
      <c r="AI28" s="192"/>
      <c r="AJ28" s="192"/>
      <c r="AK28" s="151"/>
      <c r="AL28" s="151"/>
      <c r="AM28" s="151"/>
      <c r="AN28" s="151"/>
      <c r="AO28" s="144">
        <v>150</v>
      </c>
      <c r="AP28" s="193"/>
      <c r="AQ28" s="194"/>
      <c r="AR28" s="194"/>
      <c r="AS28" s="195"/>
      <c r="AT28" s="193"/>
      <c r="AU28" s="194"/>
      <c r="AV28" s="194"/>
      <c r="AW28" s="195"/>
      <c r="AX28" s="202"/>
      <c r="AY28" s="194"/>
      <c r="AZ28" s="194"/>
      <c r="BA28" s="203"/>
      <c r="BB28" s="156" t="s">
        <v>140</v>
      </c>
      <c r="BC28" s="153"/>
      <c r="BD28" s="153"/>
      <c r="BE28" s="154"/>
    </row>
    <row r="29" spans="1:57" s="9" customFormat="1" ht="45.75" thickBot="1">
      <c r="A29" s="277"/>
      <c r="B29" s="1158" t="s">
        <v>92</v>
      </c>
      <c r="C29" s="1159"/>
      <c r="D29" s="1159"/>
      <c r="E29" s="1159"/>
      <c r="F29" s="1159"/>
      <c r="G29" s="1159"/>
      <c r="H29" s="1159"/>
      <c r="I29" s="1159"/>
      <c r="J29" s="1159"/>
      <c r="K29" s="1159"/>
      <c r="L29" s="1159"/>
      <c r="M29" s="1159"/>
      <c r="N29" s="1159"/>
      <c r="O29" s="1159"/>
      <c r="P29" s="1159"/>
      <c r="Q29" s="1159"/>
      <c r="R29" s="1159"/>
      <c r="S29" s="1159"/>
      <c r="T29" s="1159"/>
      <c r="U29" s="1159"/>
      <c r="V29" s="1159"/>
      <c r="W29" s="1159"/>
      <c r="X29" s="1159"/>
      <c r="Y29" s="1159"/>
      <c r="Z29" s="1159"/>
      <c r="AA29" s="1159"/>
      <c r="AB29" s="1159"/>
      <c r="AC29" s="1159"/>
      <c r="AD29" s="1159"/>
      <c r="AE29" s="204">
        <f>SUM(AE27:AE28)</f>
        <v>10</v>
      </c>
      <c r="AF29" s="189">
        <f>SUM(AF27:AF28)</f>
        <v>300</v>
      </c>
      <c r="AG29" s="190">
        <f aca="true" t="shared" si="2" ref="AG29:AN29">SUM(AG26:AG28)</f>
        <v>0</v>
      </c>
      <c r="AH29" s="190">
        <f t="shared" si="2"/>
        <v>0</v>
      </c>
      <c r="AI29" s="190">
        <f t="shared" si="2"/>
        <v>0</v>
      </c>
      <c r="AJ29" s="190">
        <f t="shared" si="2"/>
        <v>0</v>
      </c>
      <c r="AK29" s="190">
        <f t="shared" si="2"/>
        <v>0</v>
      </c>
      <c r="AL29" s="190">
        <f t="shared" si="2"/>
        <v>0</v>
      </c>
      <c r="AM29" s="190">
        <f t="shared" si="2"/>
        <v>0</v>
      </c>
      <c r="AN29" s="189">
        <f t="shared" si="2"/>
        <v>0</v>
      </c>
      <c r="AO29" s="189">
        <f>SUM(AO27:AO28)</f>
        <v>300</v>
      </c>
      <c r="AP29" s="190">
        <f>SUM(AP27:AP28)</f>
        <v>0</v>
      </c>
      <c r="AQ29" s="190">
        <v>1</v>
      </c>
      <c r="AR29" s="190">
        <f aca="true" t="shared" si="3" ref="AR29:BE29">SUM(AR27:AR28)</f>
        <v>0</v>
      </c>
      <c r="AS29" s="189">
        <f t="shared" si="3"/>
        <v>0</v>
      </c>
      <c r="AT29" s="190">
        <f t="shared" si="3"/>
        <v>0</v>
      </c>
      <c r="AU29" s="190">
        <f t="shared" si="3"/>
        <v>0</v>
      </c>
      <c r="AV29" s="190">
        <f t="shared" si="3"/>
        <v>0</v>
      </c>
      <c r="AW29" s="189">
        <f t="shared" si="3"/>
        <v>0</v>
      </c>
      <c r="AX29" s="190">
        <f t="shared" si="3"/>
        <v>0</v>
      </c>
      <c r="AY29" s="190">
        <f t="shared" si="3"/>
        <v>0</v>
      </c>
      <c r="AZ29" s="190">
        <f t="shared" si="3"/>
        <v>0</v>
      </c>
      <c r="BA29" s="189">
        <f t="shared" si="3"/>
        <v>0</v>
      </c>
      <c r="BB29" s="190">
        <f t="shared" si="3"/>
        <v>0</v>
      </c>
      <c r="BC29" s="190">
        <f t="shared" si="3"/>
        <v>0</v>
      </c>
      <c r="BD29" s="190">
        <f t="shared" si="3"/>
        <v>0</v>
      </c>
      <c r="BE29" s="189">
        <f t="shared" si="3"/>
        <v>0</v>
      </c>
    </row>
    <row r="30" spans="1:57" s="9" customFormat="1" ht="43.5" customHeight="1" thickBot="1">
      <c r="A30" s="277"/>
      <c r="B30" s="733" t="s">
        <v>74</v>
      </c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734"/>
      <c r="AD30" s="734"/>
      <c r="AE30" s="734"/>
      <c r="AF30" s="734"/>
      <c r="AG30" s="734"/>
      <c r="AH30" s="734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4"/>
      <c r="AU30" s="734"/>
      <c r="AV30" s="734"/>
      <c r="AW30" s="734"/>
      <c r="AX30" s="734"/>
      <c r="AY30" s="734"/>
      <c r="AZ30" s="734"/>
      <c r="BA30" s="734"/>
      <c r="BB30" s="734"/>
      <c r="BC30" s="734"/>
      <c r="BD30" s="734"/>
      <c r="BE30" s="735"/>
    </row>
    <row r="31" spans="1:57" s="9" customFormat="1" ht="194.25" customHeight="1">
      <c r="A31" s="277"/>
      <c r="B31" s="409">
        <v>6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1163" t="s">
        <v>141</v>
      </c>
      <c r="U31" s="1164"/>
      <c r="V31" s="1164"/>
      <c r="W31" s="1165" t="s">
        <v>228</v>
      </c>
      <c r="X31" s="668"/>
      <c r="Y31" s="668"/>
      <c r="Z31" s="668"/>
      <c r="AA31" s="668"/>
      <c r="AB31" s="668"/>
      <c r="AC31" s="668"/>
      <c r="AD31" s="1166"/>
      <c r="AE31" s="507">
        <f>AF31/30</f>
        <v>1.5</v>
      </c>
      <c r="AF31" s="510">
        <v>45</v>
      </c>
      <c r="AG31" s="510">
        <f>AH31+AJ31+AL31</f>
        <v>6</v>
      </c>
      <c r="AH31" s="568"/>
      <c r="AI31" s="568"/>
      <c r="AJ31" s="568">
        <v>6</v>
      </c>
      <c r="AK31" s="569"/>
      <c r="AL31" s="570"/>
      <c r="AM31" s="570"/>
      <c r="AN31" s="571"/>
      <c r="AO31" s="572">
        <f>AF31-AG31</f>
        <v>39</v>
      </c>
      <c r="AP31" s="573"/>
      <c r="AQ31" s="570">
        <v>7</v>
      </c>
      <c r="AR31" s="570"/>
      <c r="AS31" s="574"/>
      <c r="AT31" s="575"/>
      <c r="AU31" s="576"/>
      <c r="AV31" s="576"/>
      <c r="AW31" s="577"/>
      <c r="AX31" s="578">
        <f>SUM(AY31:BA31)</f>
        <v>6</v>
      </c>
      <c r="AY31" s="569"/>
      <c r="AZ31" s="579">
        <v>6</v>
      </c>
      <c r="BA31" s="580"/>
      <c r="BB31" s="581"/>
      <c r="BC31" s="188"/>
      <c r="BD31" s="188"/>
      <c r="BE31" s="582"/>
    </row>
    <row r="32" spans="1:57" s="9" customFormat="1" ht="109.5" customHeight="1">
      <c r="A32" s="277"/>
      <c r="B32" s="342">
        <v>7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738" t="s">
        <v>224</v>
      </c>
      <c r="U32" s="725"/>
      <c r="V32" s="725"/>
      <c r="W32" s="1030" t="s">
        <v>152</v>
      </c>
      <c r="X32" s="696"/>
      <c r="Y32" s="696"/>
      <c r="Z32" s="696"/>
      <c r="AA32" s="696"/>
      <c r="AB32" s="696"/>
      <c r="AC32" s="696"/>
      <c r="AD32" s="907"/>
      <c r="AE32" s="595">
        <f>AF32/30</f>
        <v>5</v>
      </c>
      <c r="AF32" s="596">
        <v>150</v>
      </c>
      <c r="AG32" s="596">
        <f>AH32+AJ32+AL32</f>
        <v>7</v>
      </c>
      <c r="AH32" s="597">
        <v>6</v>
      </c>
      <c r="AI32" s="597"/>
      <c r="AJ32" s="597">
        <v>1</v>
      </c>
      <c r="AK32" s="565"/>
      <c r="AL32" s="597"/>
      <c r="AM32" s="597"/>
      <c r="AN32" s="598"/>
      <c r="AO32" s="599">
        <f>AF32-AG32</f>
        <v>143</v>
      </c>
      <c r="AP32" s="600"/>
      <c r="AQ32" s="597">
        <v>7</v>
      </c>
      <c r="AR32" s="597"/>
      <c r="AS32" s="601"/>
      <c r="AT32" s="602"/>
      <c r="AU32" s="603"/>
      <c r="AV32" s="597">
        <v>7</v>
      </c>
      <c r="AW32" s="604"/>
      <c r="AX32" s="566">
        <f>SUM(AY32:BA32)</f>
        <v>7</v>
      </c>
      <c r="AY32" s="565">
        <v>6</v>
      </c>
      <c r="AZ32" s="567">
        <v>1</v>
      </c>
      <c r="BA32" s="605"/>
      <c r="BB32" s="396"/>
      <c r="BC32" s="117"/>
      <c r="BD32" s="117"/>
      <c r="BE32" s="350"/>
    </row>
    <row r="33" spans="1:57" s="9" customFormat="1" ht="146.25" customHeight="1" thickBot="1">
      <c r="A33" s="277"/>
      <c r="B33" s="411">
        <v>8</v>
      </c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1034" t="s">
        <v>225</v>
      </c>
      <c r="U33" s="748"/>
      <c r="V33" s="748"/>
      <c r="W33" s="1160" t="s">
        <v>152</v>
      </c>
      <c r="X33" s="1161"/>
      <c r="Y33" s="1161"/>
      <c r="Z33" s="1161"/>
      <c r="AA33" s="1161"/>
      <c r="AB33" s="1161"/>
      <c r="AC33" s="1161"/>
      <c r="AD33" s="1162"/>
      <c r="AE33" s="583">
        <f>AF33/30</f>
        <v>5</v>
      </c>
      <c r="AF33" s="563">
        <v>150</v>
      </c>
      <c r="AG33" s="563">
        <f>AH33+AJ33+AL33</f>
        <v>5</v>
      </c>
      <c r="AH33" s="564">
        <v>4</v>
      </c>
      <c r="AI33" s="564"/>
      <c r="AJ33" s="564">
        <v>1</v>
      </c>
      <c r="AK33" s="584"/>
      <c r="AL33" s="564"/>
      <c r="AM33" s="564"/>
      <c r="AN33" s="585"/>
      <c r="AO33" s="586">
        <f>AF33-AG33</f>
        <v>145</v>
      </c>
      <c r="AP33" s="587"/>
      <c r="AQ33" s="564">
        <v>8</v>
      </c>
      <c r="AR33" s="564"/>
      <c r="AS33" s="588"/>
      <c r="AT33" s="589"/>
      <c r="AU33" s="590"/>
      <c r="AV33" s="564">
        <v>8</v>
      </c>
      <c r="AW33" s="591"/>
      <c r="AX33" s="592"/>
      <c r="AY33" s="584"/>
      <c r="AZ33" s="593"/>
      <c r="BA33" s="594"/>
      <c r="BB33" s="592">
        <f>SUM(BC33:BE33)</f>
        <v>5</v>
      </c>
      <c r="BC33" s="584">
        <v>4</v>
      </c>
      <c r="BD33" s="593">
        <v>1</v>
      </c>
      <c r="BE33" s="594"/>
    </row>
    <row r="34" spans="1:57" s="9" customFormat="1" ht="49.5" customHeight="1" thickBot="1">
      <c r="A34" s="277"/>
      <c r="B34" s="710" t="s">
        <v>93</v>
      </c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2"/>
      <c r="AE34" s="95">
        <f>SUM(AE31:AE33)</f>
        <v>11.5</v>
      </c>
      <c r="AF34" s="96">
        <f aca="true" t="shared" si="4" ref="AF34:BE34">SUM(AF31:AF33)</f>
        <v>345</v>
      </c>
      <c r="AG34" s="96">
        <f t="shared" si="4"/>
        <v>18</v>
      </c>
      <c r="AH34" s="96">
        <f t="shared" si="4"/>
        <v>10</v>
      </c>
      <c r="AI34" s="96">
        <f t="shared" si="4"/>
        <v>0</v>
      </c>
      <c r="AJ34" s="96">
        <f t="shared" si="4"/>
        <v>8</v>
      </c>
      <c r="AK34" s="96">
        <f t="shared" si="4"/>
        <v>0</v>
      </c>
      <c r="AL34" s="96">
        <f t="shared" si="4"/>
        <v>0</v>
      </c>
      <c r="AM34" s="96">
        <f t="shared" si="4"/>
        <v>0</v>
      </c>
      <c r="AN34" s="97">
        <f t="shared" si="4"/>
        <v>0</v>
      </c>
      <c r="AO34" s="95">
        <f t="shared" si="4"/>
        <v>327</v>
      </c>
      <c r="AP34" s="95">
        <f t="shared" si="4"/>
        <v>0</v>
      </c>
      <c r="AQ34" s="96">
        <v>3</v>
      </c>
      <c r="AR34" s="96">
        <f t="shared" si="4"/>
        <v>0</v>
      </c>
      <c r="AS34" s="97">
        <f t="shared" si="4"/>
        <v>0</v>
      </c>
      <c r="AT34" s="95">
        <f t="shared" si="4"/>
        <v>0</v>
      </c>
      <c r="AU34" s="96">
        <f t="shared" si="4"/>
        <v>0</v>
      </c>
      <c r="AV34" s="96">
        <v>2</v>
      </c>
      <c r="AW34" s="97">
        <f t="shared" si="4"/>
        <v>0</v>
      </c>
      <c r="AX34" s="95">
        <f t="shared" si="4"/>
        <v>13</v>
      </c>
      <c r="AY34" s="96">
        <f t="shared" si="4"/>
        <v>6</v>
      </c>
      <c r="AZ34" s="96">
        <f t="shared" si="4"/>
        <v>7</v>
      </c>
      <c r="BA34" s="97">
        <f t="shared" si="4"/>
        <v>0</v>
      </c>
      <c r="BB34" s="95">
        <f t="shared" si="4"/>
        <v>5</v>
      </c>
      <c r="BC34" s="96">
        <f t="shared" si="4"/>
        <v>4</v>
      </c>
      <c r="BD34" s="96">
        <f t="shared" si="4"/>
        <v>1</v>
      </c>
      <c r="BE34" s="96">
        <f t="shared" si="4"/>
        <v>0</v>
      </c>
    </row>
    <row r="35" spans="1:57" s="9" customFormat="1" ht="45.75" thickBot="1">
      <c r="A35" s="277"/>
      <c r="B35" s="713" t="s">
        <v>76</v>
      </c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  <c r="AD35" s="715"/>
      <c r="AE35" s="204">
        <f>AE25+AE29+AE34</f>
        <v>32</v>
      </c>
      <c r="AF35" s="189">
        <f aca="true" t="shared" si="5" ref="AF35:BE35">AF25+AF29+AF34</f>
        <v>960</v>
      </c>
      <c r="AG35" s="190">
        <f t="shared" si="5"/>
        <v>48</v>
      </c>
      <c r="AH35" s="207">
        <f t="shared" si="5"/>
        <v>28</v>
      </c>
      <c r="AI35" s="207">
        <f t="shared" si="5"/>
        <v>0</v>
      </c>
      <c r="AJ35" s="207">
        <f t="shared" si="5"/>
        <v>14</v>
      </c>
      <c r="AK35" s="207">
        <f t="shared" si="5"/>
        <v>0</v>
      </c>
      <c r="AL35" s="207">
        <f t="shared" si="5"/>
        <v>6</v>
      </c>
      <c r="AM35" s="207">
        <f t="shared" si="5"/>
        <v>0</v>
      </c>
      <c r="AN35" s="189">
        <f t="shared" si="5"/>
        <v>0</v>
      </c>
      <c r="AO35" s="397">
        <f t="shared" si="5"/>
        <v>912</v>
      </c>
      <c r="AP35" s="190">
        <f t="shared" si="5"/>
        <v>1</v>
      </c>
      <c r="AQ35" s="207">
        <f t="shared" si="5"/>
        <v>6</v>
      </c>
      <c r="AR35" s="207">
        <f t="shared" si="5"/>
        <v>0</v>
      </c>
      <c r="AS35" s="189">
        <f t="shared" si="5"/>
        <v>0</v>
      </c>
      <c r="AT35" s="190">
        <f t="shared" si="5"/>
        <v>0</v>
      </c>
      <c r="AU35" s="207">
        <f t="shared" si="5"/>
        <v>0</v>
      </c>
      <c r="AV35" s="207">
        <f t="shared" si="5"/>
        <v>2</v>
      </c>
      <c r="AW35" s="189">
        <f t="shared" si="5"/>
        <v>0</v>
      </c>
      <c r="AX35" s="190">
        <f t="shared" si="5"/>
        <v>43</v>
      </c>
      <c r="AY35" s="207">
        <f t="shared" si="5"/>
        <v>24</v>
      </c>
      <c r="AZ35" s="207">
        <f t="shared" si="5"/>
        <v>13</v>
      </c>
      <c r="BA35" s="189">
        <f t="shared" si="5"/>
        <v>6</v>
      </c>
      <c r="BB35" s="190">
        <f t="shared" si="5"/>
        <v>5</v>
      </c>
      <c r="BC35" s="207">
        <f t="shared" si="5"/>
        <v>4</v>
      </c>
      <c r="BD35" s="207">
        <f t="shared" si="5"/>
        <v>1</v>
      </c>
      <c r="BE35" s="189">
        <f t="shared" si="5"/>
        <v>0</v>
      </c>
    </row>
    <row r="36" spans="1:57" s="9" customFormat="1" ht="45.75" thickBot="1">
      <c r="A36" s="277"/>
      <c r="B36" s="716" t="s">
        <v>75</v>
      </c>
      <c r="C36" s="717"/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7"/>
      <c r="S36" s="717"/>
      <c r="T36" s="717"/>
      <c r="U36" s="717"/>
      <c r="V36" s="717"/>
      <c r="W36" s="717"/>
      <c r="X36" s="717"/>
      <c r="Y36" s="717"/>
      <c r="Z36" s="717"/>
      <c r="AA36" s="717"/>
      <c r="AB36" s="717"/>
      <c r="AC36" s="717"/>
      <c r="AD36" s="717"/>
      <c r="AE36" s="717"/>
      <c r="AF36" s="717"/>
      <c r="AG36" s="717"/>
      <c r="AH36" s="717"/>
      <c r="AI36" s="717"/>
      <c r="AJ36" s="717"/>
      <c r="AK36" s="717"/>
      <c r="AL36" s="717"/>
      <c r="AM36" s="717"/>
      <c r="AN36" s="717"/>
      <c r="AO36" s="717"/>
      <c r="AP36" s="717"/>
      <c r="AQ36" s="717"/>
      <c r="AR36" s="717"/>
      <c r="AS36" s="717"/>
      <c r="AT36" s="717"/>
      <c r="AU36" s="717"/>
      <c r="AV36" s="717"/>
      <c r="AW36" s="717"/>
      <c r="AX36" s="717"/>
      <c r="AY36" s="717"/>
      <c r="AZ36" s="717"/>
      <c r="BA36" s="717"/>
      <c r="BB36" s="717"/>
      <c r="BC36" s="717"/>
      <c r="BD36" s="717"/>
      <c r="BE36" s="718"/>
    </row>
    <row r="37" spans="1:57" s="9" customFormat="1" ht="45.75" thickBot="1">
      <c r="A37" s="277"/>
      <c r="B37" s="707" t="s">
        <v>78</v>
      </c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8"/>
      <c r="AH37" s="708"/>
      <c r="AI37" s="708"/>
      <c r="AJ37" s="708"/>
      <c r="AK37" s="708"/>
      <c r="AL37" s="708"/>
      <c r="AM37" s="708"/>
      <c r="AN37" s="708"/>
      <c r="AO37" s="708"/>
      <c r="AP37" s="708"/>
      <c r="AQ37" s="708"/>
      <c r="AR37" s="708"/>
      <c r="AS37" s="708"/>
      <c r="AT37" s="708"/>
      <c r="AU37" s="708"/>
      <c r="AV37" s="708"/>
      <c r="AW37" s="708"/>
      <c r="AX37" s="708"/>
      <c r="AY37" s="708"/>
      <c r="AZ37" s="708"/>
      <c r="BA37" s="708"/>
      <c r="BB37" s="708"/>
      <c r="BC37" s="708"/>
      <c r="BD37" s="708"/>
      <c r="BE37" s="709"/>
    </row>
    <row r="38" spans="1:57" s="402" customFormat="1" ht="96.75" customHeight="1">
      <c r="A38" s="277"/>
      <c r="B38" s="413">
        <v>9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155" t="s">
        <v>174</v>
      </c>
      <c r="U38" s="1156"/>
      <c r="V38" s="1157"/>
      <c r="W38" s="921" t="s">
        <v>118</v>
      </c>
      <c r="X38" s="703"/>
      <c r="Y38" s="703"/>
      <c r="Z38" s="703"/>
      <c r="AA38" s="703"/>
      <c r="AB38" s="703"/>
      <c r="AC38" s="703"/>
      <c r="AD38" s="704"/>
      <c r="AE38" s="147">
        <f>AF38/30</f>
        <v>4.5</v>
      </c>
      <c r="AF38" s="83">
        <v>135</v>
      </c>
      <c r="AG38" s="83">
        <f>AH38+AJ38+AL38</f>
        <v>12</v>
      </c>
      <c r="AH38" s="83">
        <v>6</v>
      </c>
      <c r="AI38" s="128"/>
      <c r="AJ38" s="83"/>
      <c r="AK38" s="83"/>
      <c r="AL38" s="84">
        <v>6</v>
      </c>
      <c r="AM38" s="83"/>
      <c r="AN38" s="129"/>
      <c r="AO38" s="85">
        <f>AF38-AG38</f>
        <v>123</v>
      </c>
      <c r="AP38" s="338">
        <v>7</v>
      </c>
      <c r="AQ38" s="184"/>
      <c r="AR38" s="184"/>
      <c r="AS38" s="185"/>
      <c r="AT38" s="338"/>
      <c r="AU38" s="184"/>
      <c r="AV38" s="184"/>
      <c r="AW38" s="186"/>
      <c r="AX38" s="182">
        <f>SUM(AY38:BA38)</f>
        <v>12</v>
      </c>
      <c r="AY38" s="142">
        <v>6</v>
      </c>
      <c r="AZ38" s="142"/>
      <c r="BA38" s="555">
        <v>6</v>
      </c>
      <c r="BB38" s="182"/>
      <c r="BC38" s="142"/>
      <c r="BD38" s="142"/>
      <c r="BE38" s="414"/>
    </row>
    <row r="39" spans="1:57" s="402" customFormat="1" ht="96.75" customHeight="1">
      <c r="A39" s="277"/>
      <c r="B39" s="342">
        <v>10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738" t="s">
        <v>175</v>
      </c>
      <c r="U39" s="725"/>
      <c r="V39" s="1029"/>
      <c r="W39" s="906" t="s">
        <v>118</v>
      </c>
      <c r="X39" s="697"/>
      <c r="Y39" s="697"/>
      <c r="Z39" s="697"/>
      <c r="AA39" s="697"/>
      <c r="AB39" s="697"/>
      <c r="AC39" s="697"/>
      <c r="AD39" s="698"/>
      <c r="AE39" s="265">
        <f>AF39/30</f>
        <v>4.5</v>
      </c>
      <c r="AF39" s="65">
        <v>135</v>
      </c>
      <c r="AG39" s="65">
        <f>AH39+AJ39+AL39</f>
        <v>14</v>
      </c>
      <c r="AH39" s="65">
        <v>6</v>
      </c>
      <c r="AI39" s="65"/>
      <c r="AJ39" s="65"/>
      <c r="AK39" s="65"/>
      <c r="AL39" s="66">
        <v>8</v>
      </c>
      <c r="AM39" s="65"/>
      <c r="AN39" s="66"/>
      <c r="AO39" s="68">
        <f>AF39-AG39</f>
        <v>121</v>
      </c>
      <c r="AP39" s="108">
        <v>8</v>
      </c>
      <c r="AQ39" s="106"/>
      <c r="AR39" s="106"/>
      <c r="AS39" s="107"/>
      <c r="AT39" s="108"/>
      <c r="AU39" s="106"/>
      <c r="AV39" s="106"/>
      <c r="AW39" s="119"/>
      <c r="AX39" s="116"/>
      <c r="AY39" s="143"/>
      <c r="AZ39" s="143"/>
      <c r="BA39" s="380"/>
      <c r="BB39" s="116">
        <f>SUM(BC39:BE39)</f>
        <v>14</v>
      </c>
      <c r="BC39" s="143">
        <v>6</v>
      </c>
      <c r="BD39" s="143"/>
      <c r="BE39" s="256">
        <v>8</v>
      </c>
    </row>
    <row r="40" spans="1:73" s="402" customFormat="1" ht="102" customHeight="1">
      <c r="A40" s="277"/>
      <c r="B40" s="415">
        <v>11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150" t="s">
        <v>217</v>
      </c>
      <c r="U40" s="692"/>
      <c r="V40" s="1151"/>
      <c r="W40" s="921" t="s">
        <v>118</v>
      </c>
      <c r="X40" s="703"/>
      <c r="Y40" s="703"/>
      <c r="Z40" s="703"/>
      <c r="AA40" s="703"/>
      <c r="AB40" s="703"/>
      <c r="AC40" s="703"/>
      <c r="AD40" s="704"/>
      <c r="AE40" s="264">
        <f>AF40/30</f>
        <v>4</v>
      </c>
      <c r="AF40" s="128">
        <v>120</v>
      </c>
      <c r="AG40" s="128">
        <f>AH40+AJ40+AL40</f>
        <v>12</v>
      </c>
      <c r="AH40" s="128">
        <v>6</v>
      </c>
      <c r="AI40" s="128"/>
      <c r="AJ40" s="128"/>
      <c r="AK40" s="128"/>
      <c r="AL40" s="129">
        <v>6</v>
      </c>
      <c r="AM40" s="128"/>
      <c r="AN40" s="129"/>
      <c r="AO40" s="99">
        <f>AF40-AG40</f>
        <v>108</v>
      </c>
      <c r="AP40" s="81"/>
      <c r="AQ40" s="79">
        <v>7</v>
      </c>
      <c r="AR40" s="79"/>
      <c r="AS40" s="80"/>
      <c r="AT40" s="81"/>
      <c r="AU40" s="79"/>
      <c r="AV40" s="79"/>
      <c r="AW40" s="125"/>
      <c r="AX40" s="187">
        <f>SUM(AY40:BA40)</f>
        <v>12</v>
      </c>
      <c r="AY40" s="148">
        <v>6</v>
      </c>
      <c r="AZ40" s="148"/>
      <c r="BA40" s="556">
        <v>6</v>
      </c>
      <c r="BB40" s="383"/>
      <c r="BC40" s="379"/>
      <c r="BD40" s="379"/>
      <c r="BE40" s="385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3"/>
      <c r="BU40" s="403"/>
    </row>
    <row r="41" spans="1:73" s="402" customFormat="1" ht="102" customHeight="1" thickBot="1">
      <c r="A41" s="277"/>
      <c r="B41" s="342">
        <v>12</v>
      </c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738" t="s">
        <v>218</v>
      </c>
      <c r="U41" s="725"/>
      <c r="V41" s="1029"/>
      <c r="W41" s="906" t="s">
        <v>118</v>
      </c>
      <c r="X41" s="697"/>
      <c r="Y41" s="697"/>
      <c r="Z41" s="697"/>
      <c r="AA41" s="697"/>
      <c r="AB41" s="697"/>
      <c r="AC41" s="697"/>
      <c r="AD41" s="698"/>
      <c r="AE41" s="265">
        <f>AF41/30</f>
        <v>1</v>
      </c>
      <c r="AF41" s="65">
        <v>30</v>
      </c>
      <c r="AG41" s="65"/>
      <c r="AH41" s="65"/>
      <c r="AI41" s="65"/>
      <c r="AJ41" s="65"/>
      <c r="AK41" s="65"/>
      <c r="AL41" s="66"/>
      <c r="AM41" s="65"/>
      <c r="AN41" s="66"/>
      <c r="AO41" s="68">
        <f>AF41-AG41</f>
        <v>30</v>
      </c>
      <c r="AP41" s="108"/>
      <c r="AQ41" s="106"/>
      <c r="AR41" s="106"/>
      <c r="AS41" s="107"/>
      <c r="AT41" s="108">
        <v>7</v>
      </c>
      <c r="AU41" s="106"/>
      <c r="AV41" s="106"/>
      <c r="AW41" s="119"/>
      <c r="AX41" s="116"/>
      <c r="AY41" s="143"/>
      <c r="AZ41" s="143"/>
      <c r="BA41" s="380"/>
      <c r="BB41" s="116"/>
      <c r="BC41" s="143"/>
      <c r="BD41" s="143"/>
      <c r="BE41" s="256"/>
      <c r="BF41" s="403"/>
      <c r="BG41" s="403"/>
      <c r="BH41" s="403"/>
      <c r="BI41" s="403"/>
      <c r="BJ41" s="403"/>
      <c r="BK41" s="403"/>
      <c r="BL41" s="403"/>
      <c r="BM41" s="403"/>
      <c r="BN41" s="403"/>
      <c r="BO41" s="403"/>
      <c r="BP41" s="403"/>
      <c r="BQ41" s="403"/>
      <c r="BR41" s="403"/>
      <c r="BS41" s="403"/>
      <c r="BT41" s="403"/>
      <c r="BU41" s="403"/>
    </row>
    <row r="42" spans="1:57" s="9" customFormat="1" ht="45.75" thickBot="1">
      <c r="A42" s="277"/>
      <c r="B42" s="1152" t="s">
        <v>94</v>
      </c>
      <c r="C42" s="1153"/>
      <c r="D42" s="1153"/>
      <c r="E42" s="1153"/>
      <c r="F42" s="1153"/>
      <c r="G42" s="1153"/>
      <c r="H42" s="1153"/>
      <c r="I42" s="1153"/>
      <c r="J42" s="1153"/>
      <c r="K42" s="1153"/>
      <c r="L42" s="1153"/>
      <c r="M42" s="1153"/>
      <c r="N42" s="1153"/>
      <c r="O42" s="1153"/>
      <c r="P42" s="1153"/>
      <c r="Q42" s="1153"/>
      <c r="R42" s="1153"/>
      <c r="S42" s="1153"/>
      <c r="T42" s="1153"/>
      <c r="U42" s="1153"/>
      <c r="V42" s="1153"/>
      <c r="W42" s="1153"/>
      <c r="X42" s="1153"/>
      <c r="Y42" s="1153"/>
      <c r="Z42" s="1153"/>
      <c r="AA42" s="1153"/>
      <c r="AB42" s="1153"/>
      <c r="AC42" s="1153"/>
      <c r="AD42" s="1154"/>
      <c r="AE42" s="351">
        <f aca="true" t="shared" si="6" ref="AE42:AO42">SUM(AE38:AE41)</f>
        <v>14</v>
      </c>
      <c r="AF42" s="111">
        <f t="shared" si="6"/>
        <v>420</v>
      </c>
      <c r="AG42" s="111">
        <f t="shared" si="6"/>
        <v>38</v>
      </c>
      <c r="AH42" s="111">
        <f t="shared" si="6"/>
        <v>18</v>
      </c>
      <c r="AI42" s="111">
        <f t="shared" si="6"/>
        <v>0</v>
      </c>
      <c r="AJ42" s="111">
        <f t="shared" si="6"/>
        <v>0</v>
      </c>
      <c r="AK42" s="111">
        <f t="shared" si="6"/>
        <v>0</v>
      </c>
      <c r="AL42" s="111">
        <f t="shared" si="6"/>
        <v>20</v>
      </c>
      <c r="AM42" s="111">
        <f t="shared" si="6"/>
        <v>0</v>
      </c>
      <c r="AN42" s="124">
        <f t="shared" si="6"/>
        <v>0</v>
      </c>
      <c r="AO42" s="386">
        <f t="shared" si="6"/>
        <v>382</v>
      </c>
      <c r="AP42" s="351">
        <v>2</v>
      </c>
      <c r="AQ42" s="111">
        <v>1</v>
      </c>
      <c r="AR42" s="111">
        <v>0</v>
      </c>
      <c r="AS42" s="124">
        <f>SUM(AS38:AS41)</f>
        <v>0</v>
      </c>
      <c r="AT42" s="351">
        <v>1</v>
      </c>
      <c r="AU42" s="111">
        <f aca="true" t="shared" si="7" ref="AU42:BE42">SUM(AU38:AU41)</f>
        <v>0</v>
      </c>
      <c r="AV42" s="111">
        <f t="shared" si="7"/>
        <v>0</v>
      </c>
      <c r="AW42" s="112">
        <f t="shared" si="7"/>
        <v>0</v>
      </c>
      <c r="AX42" s="351">
        <f t="shared" si="7"/>
        <v>24</v>
      </c>
      <c r="AY42" s="111">
        <f t="shared" si="7"/>
        <v>12</v>
      </c>
      <c r="AZ42" s="111">
        <f t="shared" si="7"/>
        <v>0</v>
      </c>
      <c r="BA42" s="112">
        <f t="shared" si="7"/>
        <v>12</v>
      </c>
      <c r="BB42" s="351">
        <f t="shared" si="7"/>
        <v>14</v>
      </c>
      <c r="BC42" s="111">
        <f t="shared" si="7"/>
        <v>6</v>
      </c>
      <c r="BD42" s="111">
        <f t="shared" si="7"/>
        <v>0</v>
      </c>
      <c r="BE42" s="124">
        <f t="shared" si="7"/>
        <v>8</v>
      </c>
    </row>
    <row r="43" spans="2:57" s="9" customFormat="1" ht="51.75" customHeight="1" thickBot="1">
      <c r="B43" s="707" t="s">
        <v>79</v>
      </c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8"/>
      <c r="X43" s="708"/>
      <c r="Y43" s="708"/>
      <c r="Z43" s="708"/>
      <c r="AA43" s="708"/>
      <c r="AB43" s="708"/>
      <c r="AC43" s="708"/>
      <c r="AD43" s="708"/>
      <c r="AE43" s="708"/>
      <c r="AF43" s="708"/>
      <c r="AG43" s="708"/>
      <c r="AH43" s="708"/>
      <c r="AI43" s="708"/>
      <c r="AJ43" s="708"/>
      <c r="AK43" s="708"/>
      <c r="AL43" s="708"/>
      <c r="AM43" s="708"/>
      <c r="AN43" s="708"/>
      <c r="AO43" s="708"/>
      <c r="AP43" s="708"/>
      <c r="AQ43" s="708"/>
      <c r="AR43" s="708"/>
      <c r="AS43" s="708"/>
      <c r="AT43" s="708"/>
      <c r="AU43" s="708"/>
      <c r="AV43" s="708"/>
      <c r="AW43" s="708"/>
      <c r="AX43" s="708"/>
      <c r="AY43" s="708"/>
      <c r="AZ43" s="708"/>
      <c r="BA43" s="708"/>
      <c r="BB43" s="708"/>
      <c r="BC43" s="708"/>
      <c r="BD43" s="708"/>
      <c r="BE43" s="709"/>
    </row>
    <row r="44" spans="1:57" s="402" customFormat="1" ht="95.25" customHeight="1">
      <c r="A44" s="9"/>
      <c r="B44" s="318">
        <v>13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719" t="s">
        <v>219</v>
      </c>
      <c r="U44" s="720"/>
      <c r="V44" s="1148"/>
      <c r="W44" s="903" t="s">
        <v>118</v>
      </c>
      <c r="X44" s="933"/>
      <c r="Y44" s="933"/>
      <c r="Z44" s="933"/>
      <c r="AA44" s="933"/>
      <c r="AB44" s="933"/>
      <c r="AC44" s="933"/>
      <c r="AD44" s="934"/>
      <c r="AE44" s="262">
        <f>AF44/30</f>
        <v>4</v>
      </c>
      <c r="AF44" s="55">
        <v>120</v>
      </c>
      <c r="AG44" s="55">
        <f>AH44+AJ44+AL44</f>
        <v>14</v>
      </c>
      <c r="AH44" s="55">
        <v>6</v>
      </c>
      <c r="AI44" s="55"/>
      <c r="AJ44" s="55"/>
      <c r="AK44" s="55"/>
      <c r="AL44" s="56">
        <v>8</v>
      </c>
      <c r="AM44" s="55"/>
      <c r="AN44" s="56"/>
      <c r="AO44" s="58">
        <f>AF44-AG44</f>
        <v>106</v>
      </c>
      <c r="AP44" s="61"/>
      <c r="AQ44" s="59">
        <v>8</v>
      </c>
      <c r="AR44" s="59"/>
      <c r="AS44" s="60"/>
      <c r="AT44" s="61"/>
      <c r="AU44" s="59"/>
      <c r="AV44" s="59"/>
      <c r="AW44" s="115"/>
      <c r="AX44" s="529"/>
      <c r="AY44" s="530"/>
      <c r="AZ44" s="530"/>
      <c r="BA44" s="557"/>
      <c r="BB44" s="62">
        <f>SUM(BC44:BE44)</f>
        <v>14</v>
      </c>
      <c r="BC44" s="91">
        <v>6</v>
      </c>
      <c r="BD44" s="91"/>
      <c r="BE44" s="92">
        <v>8</v>
      </c>
    </row>
    <row r="45" spans="1:57" s="402" customFormat="1" ht="95.25" customHeight="1" thickBot="1">
      <c r="A45" s="9"/>
      <c r="B45" s="333">
        <v>14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034" t="s">
        <v>177</v>
      </c>
      <c r="U45" s="748"/>
      <c r="V45" s="1035"/>
      <c r="W45" s="932" t="s">
        <v>118</v>
      </c>
      <c r="X45" s="723"/>
      <c r="Y45" s="723"/>
      <c r="Z45" s="723"/>
      <c r="AA45" s="723"/>
      <c r="AB45" s="723"/>
      <c r="AC45" s="723"/>
      <c r="AD45" s="724"/>
      <c r="AE45" s="394">
        <f>AF45/30</f>
        <v>4.5</v>
      </c>
      <c r="AF45" s="103">
        <v>135</v>
      </c>
      <c r="AG45" s="103">
        <f>AH45+AJ45+AL45</f>
        <v>14</v>
      </c>
      <c r="AH45" s="103">
        <v>6</v>
      </c>
      <c r="AI45" s="103"/>
      <c r="AJ45" s="103"/>
      <c r="AK45" s="103"/>
      <c r="AL45" s="104">
        <v>8</v>
      </c>
      <c r="AM45" s="103"/>
      <c r="AN45" s="104"/>
      <c r="AO45" s="395">
        <f>AF45-AG45</f>
        <v>121</v>
      </c>
      <c r="AP45" s="72">
        <v>7</v>
      </c>
      <c r="AQ45" s="70"/>
      <c r="AR45" s="70"/>
      <c r="AS45" s="71"/>
      <c r="AT45" s="72"/>
      <c r="AU45" s="70"/>
      <c r="AV45" s="70"/>
      <c r="AW45" s="114"/>
      <c r="AX45" s="315">
        <f>SUM(AY45:BA45)</f>
        <v>14</v>
      </c>
      <c r="AY45" s="73">
        <v>6</v>
      </c>
      <c r="AZ45" s="73"/>
      <c r="BA45" s="74">
        <v>8</v>
      </c>
      <c r="BB45" s="315"/>
      <c r="BC45" s="73"/>
      <c r="BD45" s="73"/>
      <c r="BE45" s="74"/>
    </row>
    <row r="46" spans="1:57" s="402" customFormat="1" ht="99.75" customHeight="1" thickBot="1">
      <c r="A46" s="9"/>
      <c r="B46" s="342">
        <v>15</v>
      </c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738" t="s">
        <v>144</v>
      </c>
      <c r="U46" s="725"/>
      <c r="V46" s="1149"/>
      <c r="W46" s="932" t="s">
        <v>118</v>
      </c>
      <c r="X46" s="723"/>
      <c r="Y46" s="723"/>
      <c r="Z46" s="723"/>
      <c r="AA46" s="723"/>
      <c r="AB46" s="723"/>
      <c r="AC46" s="723"/>
      <c r="AD46" s="724"/>
      <c r="AE46" s="265">
        <f>AF46/30</f>
        <v>4</v>
      </c>
      <c r="AF46" s="65">
        <v>120</v>
      </c>
      <c r="AG46" s="65">
        <f>AH46+AJ46+AL46</f>
        <v>14</v>
      </c>
      <c r="AH46" s="65">
        <v>6</v>
      </c>
      <c r="AI46" s="65"/>
      <c r="AJ46" s="65"/>
      <c r="AK46" s="65"/>
      <c r="AL46" s="66">
        <v>8</v>
      </c>
      <c r="AM46" s="65"/>
      <c r="AN46" s="67"/>
      <c r="AO46" s="68">
        <f>AF46-AG46</f>
        <v>106</v>
      </c>
      <c r="AP46" s="108"/>
      <c r="AQ46" s="106">
        <v>8</v>
      </c>
      <c r="AR46" s="106"/>
      <c r="AS46" s="107"/>
      <c r="AT46" s="108"/>
      <c r="AU46" s="106"/>
      <c r="AV46" s="106"/>
      <c r="AW46" s="119"/>
      <c r="AX46" s="116"/>
      <c r="AY46" s="143"/>
      <c r="AZ46" s="143"/>
      <c r="BA46" s="256"/>
      <c r="BB46" s="116">
        <f>SUM(BC46:BE46)</f>
        <v>14</v>
      </c>
      <c r="BC46" s="143">
        <v>6</v>
      </c>
      <c r="BD46" s="143"/>
      <c r="BE46" s="256">
        <v>8</v>
      </c>
    </row>
    <row r="47" spans="2:57" s="9" customFormat="1" ht="57.75" customHeight="1" thickBot="1">
      <c r="B47" s="671" t="s">
        <v>95</v>
      </c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3"/>
      <c r="AE47" s="95">
        <f>SUM(AE44:AE46)</f>
        <v>12.5</v>
      </c>
      <c r="AF47" s="96">
        <f aca="true" t="shared" si="8" ref="AF47:BE47">SUM(AF44:AF46)</f>
        <v>375</v>
      </c>
      <c r="AG47" s="96">
        <f t="shared" si="8"/>
        <v>42</v>
      </c>
      <c r="AH47" s="96">
        <f t="shared" si="8"/>
        <v>18</v>
      </c>
      <c r="AI47" s="96">
        <f t="shared" si="8"/>
        <v>0</v>
      </c>
      <c r="AJ47" s="96">
        <f t="shared" si="8"/>
        <v>0</v>
      </c>
      <c r="AK47" s="96">
        <f t="shared" si="8"/>
        <v>0</v>
      </c>
      <c r="AL47" s="96">
        <f t="shared" si="8"/>
        <v>24</v>
      </c>
      <c r="AM47" s="96">
        <f t="shared" si="8"/>
        <v>0</v>
      </c>
      <c r="AN47" s="97">
        <f t="shared" si="8"/>
        <v>0</v>
      </c>
      <c r="AO47" s="95">
        <f t="shared" si="8"/>
        <v>333</v>
      </c>
      <c r="AP47" s="95">
        <v>1</v>
      </c>
      <c r="AQ47" s="96">
        <v>2</v>
      </c>
      <c r="AR47" s="96">
        <v>0</v>
      </c>
      <c r="AS47" s="97">
        <f t="shared" si="8"/>
        <v>0</v>
      </c>
      <c r="AT47" s="260">
        <f t="shared" si="8"/>
        <v>0</v>
      </c>
      <c r="AU47" s="96">
        <f t="shared" si="8"/>
        <v>0</v>
      </c>
      <c r="AV47" s="96">
        <f t="shared" si="8"/>
        <v>0</v>
      </c>
      <c r="AW47" s="97">
        <f t="shared" si="8"/>
        <v>0</v>
      </c>
      <c r="AX47" s="260">
        <f t="shared" si="8"/>
        <v>14</v>
      </c>
      <c r="AY47" s="96">
        <f t="shared" si="8"/>
        <v>6</v>
      </c>
      <c r="AZ47" s="96">
        <f t="shared" si="8"/>
        <v>0</v>
      </c>
      <c r="BA47" s="97">
        <f t="shared" si="8"/>
        <v>8</v>
      </c>
      <c r="BB47" s="260">
        <f t="shared" si="8"/>
        <v>28</v>
      </c>
      <c r="BC47" s="96">
        <f t="shared" si="8"/>
        <v>12</v>
      </c>
      <c r="BD47" s="96">
        <f t="shared" si="8"/>
        <v>0</v>
      </c>
      <c r="BE47" s="97">
        <f t="shared" si="8"/>
        <v>16</v>
      </c>
    </row>
    <row r="48" spans="2:57" s="9" customFormat="1" ht="54.75" customHeight="1" thickBot="1">
      <c r="B48" s="674" t="s">
        <v>77</v>
      </c>
      <c r="C48" s="675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6"/>
      <c r="AE48" s="95">
        <f aca="true" t="shared" si="9" ref="AE48:BE48">AE42+AE47</f>
        <v>26.5</v>
      </c>
      <c r="AF48" s="96">
        <f t="shared" si="9"/>
        <v>795</v>
      </c>
      <c r="AG48" s="96">
        <f t="shared" si="9"/>
        <v>80</v>
      </c>
      <c r="AH48" s="96">
        <f t="shared" si="9"/>
        <v>36</v>
      </c>
      <c r="AI48" s="96">
        <f t="shared" si="9"/>
        <v>0</v>
      </c>
      <c r="AJ48" s="96">
        <f t="shared" si="9"/>
        <v>0</v>
      </c>
      <c r="AK48" s="96">
        <f t="shared" si="9"/>
        <v>0</v>
      </c>
      <c r="AL48" s="96">
        <f t="shared" si="9"/>
        <v>44</v>
      </c>
      <c r="AM48" s="96">
        <f t="shared" si="9"/>
        <v>0</v>
      </c>
      <c r="AN48" s="97">
        <f t="shared" si="9"/>
        <v>0</v>
      </c>
      <c r="AO48" s="95">
        <f t="shared" si="9"/>
        <v>715</v>
      </c>
      <c r="AP48" s="95">
        <f t="shared" si="9"/>
        <v>3</v>
      </c>
      <c r="AQ48" s="96">
        <f t="shared" si="9"/>
        <v>3</v>
      </c>
      <c r="AR48" s="96">
        <f t="shared" si="9"/>
        <v>0</v>
      </c>
      <c r="AS48" s="97">
        <f t="shared" si="9"/>
        <v>0</v>
      </c>
      <c r="AT48" s="95">
        <f t="shared" si="9"/>
        <v>1</v>
      </c>
      <c r="AU48" s="96">
        <f t="shared" si="9"/>
        <v>0</v>
      </c>
      <c r="AV48" s="96">
        <f t="shared" si="9"/>
        <v>0</v>
      </c>
      <c r="AW48" s="97">
        <f t="shared" si="9"/>
        <v>0</v>
      </c>
      <c r="AX48" s="95">
        <f t="shared" si="9"/>
        <v>38</v>
      </c>
      <c r="AY48" s="96">
        <f t="shared" si="9"/>
        <v>18</v>
      </c>
      <c r="AZ48" s="96">
        <f t="shared" si="9"/>
        <v>0</v>
      </c>
      <c r="BA48" s="97">
        <f t="shared" si="9"/>
        <v>20</v>
      </c>
      <c r="BB48" s="95">
        <f t="shared" si="9"/>
        <v>42</v>
      </c>
      <c r="BC48" s="96">
        <f t="shared" si="9"/>
        <v>18</v>
      </c>
      <c r="BD48" s="96">
        <f t="shared" si="9"/>
        <v>0</v>
      </c>
      <c r="BE48" s="97">
        <f t="shared" si="9"/>
        <v>24</v>
      </c>
    </row>
    <row r="49" spans="2:57" s="9" customFormat="1" ht="54.75" customHeight="1" thickBot="1">
      <c r="B49" s="677" t="s">
        <v>70</v>
      </c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678"/>
      <c r="Z49" s="678"/>
      <c r="AA49" s="678"/>
      <c r="AB49" s="678"/>
      <c r="AC49" s="678"/>
      <c r="AD49" s="679"/>
      <c r="AE49" s="89">
        <f aca="true" t="shared" si="10" ref="AE49:BE49">AE35+AE48</f>
        <v>58.5</v>
      </c>
      <c r="AF49" s="87">
        <f t="shared" si="10"/>
        <v>1755</v>
      </c>
      <c r="AG49" s="87">
        <f t="shared" si="10"/>
        <v>128</v>
      </c>
      <c r="AH49" s="87">
        <f t="shared" si="10"/>
        <v>64</v>
      </c>
      <c r="AI49" s="87">
        <f t="shared" si="10"/>
        <v>0</v>
      </c>
      <c r="AJ49" s="87">
        <f t="shared" si="10"/>
        <v>14</v>
      </c>
      <c r="AK49" s="87">
        <f t="shared" si="10"/>
        <v>0</v>
      </c>
      <c r="AL49" s="87">
        <f t="shared" si="10"/>
        <v>50</v>
      </c>
      <c r="AM49" s="87">
        <f t="shared" si="10"/>
        <v>0</v>
      </c>
      <c r="AN49" s="88">
        <f t="shared" si="10"/>
        <v>0</v>
      </c>
      <c r="AO49" s="89">
        <f t="shared" si="10"/>
        <v>1627</v>
      </c>
      <c r="AP49" s="89">
        <f t="shared" si="10"/>
        <v>4</v>
      </c>
      <c r="AQ49" s="87">
        <f t="shared" si="10"/>
        <v>9</v>
      </c>
      <c r="AR49" s="87">
        <f t="shared" si="10"/>
        <v>0</v>
      </c>
      <c r="AS49" s="88">
        <f t="shared" si="10"/>
        <v>0</v>
      </c>
      <c r="AT49" s="89">
        <f t="shared" si="10"/>
        <v>1</v>
      </c>
      <c r="AU49" s="87">
        <f t="shared" si="10"/>
        <v>0</v>
      </c>
      <c r="AV49" s="87">
        <f t="shared" si="10"/>
        <v>2</v>
      </c>
      <c r="AW49" s="88">
        <f t="shared" si="10"/>
        <v>0</v>
      </c>
      <c r="AX49" s="89">
        <f t="shared" si="10"/>
        <v>81</v>
      </c>
      <c r="AY49" s="87">
        <f t="shared" si="10"/>
        <v>42</v>
      </c>
      <c r="AZ49" s="87">
        <f t="shared" si="10"/>
        <v>13</v>
      </c>
      <c r="BA49" s="88">
        <f t="shared" si="10"/>
        <v>26</v>
      </c>
      <c r="BB49" s="89">
        <f t="shared" si="10"/>
        <v>47</v>
      </c>
      <c r="BC49" s="87">
        <f t="shared" si="10"/>
        <v>22</v>
      </c>
      <c r="BD49" s="87">
        <f t="shared" si="10"/>
        <v>1</v>
      </c>
      <c r="BE49" s="88">
        <f t="shared" si="10"/>
        <v>24</v>
      </c>
    </row>
    <row r="50" spans="2:57" s="9" customFormat="1" ht="45.75" customHeight="1">
      <c r="B50" s="680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682"/>
      <c r="V50" s="682"/>
      <c r="W50" s="322"/>
      <c r="X50" s="322"/>
      <c r="Y50" s="387"/>
      <c r="Z50" s="387"/>
      <c r="AA50" s="388"/>
      <c r="AB50" s="683" t="s">
        <v>30</v>
      </c>
      <c r="AC50" s="684"/>
      <c r="AD50" s="685"/>
      <c r="AE50" s="658" t="s">
        <v>31</v>
      </c>
      <c r="AF50" s="659"/>
      <c r="AG50" s="659"/>
      <c r="AH50" s="659"/>
      <c r="AI50" s="659"/>
      <c r="AJ50" s="659"/>
      <c r="AK50" s="659"/>
      <c r="AL50" s="659"/>
      <c r="AM50" s="659"/>
      <c r="AN50" s="659"/>
      <c r="AO50" s="660"/>
      <c r="AP50" s="661">
        <v>4</v>
      </c>
      <c r="AQ50" s="662"/>
      <c r="AR50" s="662"/>
      <c r="AS50" s="662"/>
      <c r="AT50" s="662"/>
      <c r="AU50" s="662"/>
      <c r="AV50" s="662"/>
      <c r="AW50" s="663"/>
      <c r="AX50" s="214">
        <v>3</v>
      </c>
      <c r="AY50" s="121"/>
      <c r="AZ50" s="121"/>
      <c r="BA50" s="389"/>
      <c r="BB50" s="126">
        <v>1</v>
      </c>
      <c r="BC50" s="149"/>
      <c r="BD50" s="363"/>
      <c r="BE50" s="364"/>
    </row>
    <row r="51" spans="2:57" s="9" customFormat="1" ht="45.75" customHeight="1">
      <c r="B51" s="681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664"/>
      <c r="V51" s="664"/>
      <c r="W51" s="322"/>
      <c r="X51" s="322"/>
      <c r="Y51" s="387"/>
      <c r="Z51" s="387"/>
      <c r="AA51" s="387"/>
      <c r="AB51" s="686"/>
      <c r="AC51" s="687"/>
      <c r="AD51" s="688"/>
      <c r="AE51" s="644" t="s">
        <v>32</v>
      </c>
      <c r="AF51" s="645"/>
      <c r="AG51" s="645"/>
      <c r="AH51" s="645"/>
      <c r="AI51" s="645"/>
      <c r="AJ51" s="645"/>
      <c r="AK51" s="645"/>
      <c r="AL51" s="645"/>
      <c r="AM51" s="645"/>
      <c r="AN51" s="645"/>
      <c r="AO51" s="646"/>
      <c r="AP51" s="647">
        <v>9</v>
      </c>
      <c r="AQ51" s="648"/>
      <c r="AR51" s="648"/>
      <c r="AS51" s="648"/>
      <c r="AT51" s="648"/>
      <c r="AU51" s="648"/>
      <c r="AV51" s="648"/>
      <c r="AW51" s="649"/>
      <c r="AX51" s="215">
        <v>5</v>
      </c>
      <c r="AY51" s="122"/>
      <c r="AZ51" s="122"/>
      <c r="BA51" s="390"/>
      <c r="BB51" s="135">
        <v>4</v>
      </c>
      <c r="BC51" s="146"/>
      <c r="BD51" s="366"/>
      <c r="BE51" s="367"/>
    </row>
    <row r="52" spans="2:57" s="9" customFormat="1" ht="45.75" customHeight="1">
      <c r="B52" s="681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664"/>
      <c r="V52" s="664"/>
      <c r="W52" s="322"/>
      <c r="X52" s="322"/>
      <c r="Y52" s="387"/>
      <c r="Z52" s="387"/>
      <c r="AA52" s="387"/>
      <c r="AB52" s="686"/>
      <c r="AC52" s="687"/>
      <c r="AD52" s="688"/>
      <c r="AE52" s="644" t="s">
        <v>33</v>
      </c>
      <c r="AF52" s="645"/>
      <c r="AG52" s="645"/>
      <c r="AH52" s="645"/>
      <c r="AI52" s="645"/>
      <c r="AJ52" s="645"/>
      <c r="AK52" s="645"/>
      <c r="AL52" s="645"/>
      <c r="AM52" s="645"/>
      <c r="AN52" s="645"/>
      <c r="AO52" s="646"/>
      <c r="AP52" s="647"/>
      <c r="AQ52" s="648"/>
      <c r="AR52" s="648"/>
      <c r="AS52" s="648"/>
      <c r="AT52" s="648"/>
      <c r="AU52" s="648"/>
      <c r="AV52" s="648"/>
      <c r="AW52" s="649"/>
      <c r="AX52" s="215"/>
      <c r="AY52" s="122"/>
      <c r="AZ52" s="122"/>
      <c r="BA52" s="390"/>
      <c r="BB52" s="135"/>
      <c r="BC52" s="146"/>
      <c r="BD52" s="366"/>
      <c r="BE52" s="367"/>
    </row>
    <row r="53" spans="2:57" s="9" customFormat="1" ht="42.75" customHeight="1">
      <c r="B53" s="681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391" t="s">
        <v>34</v>
      </c>
      <c r="U53" s="692"/>
      <c r="V53" s="692"/>
      <c r="W53" s="322"/>
      <c r="X53" s="322"/>
      <c r="Y53" s="387"/>
      <c r="Z53" s="387"/>
      <c r="AA53" s="387"/>
      <c r="AB53" s="686"/>
      <c r="AC53" s="687"/>
      <c r="AD53" s="688"/>
      <c r="AE53" s="644" t="s">
        <v>35</v>
      </c>
      <c r="AF53" s="645"/>
      <c r="AG53" s="645"/>
      <c r="AH53" s="645"/>
      <c r="AI53" s="645"/>
      <c r="AJ53" s="645"/>
      <c r="AK53" s="645"/>
      <c r="AL53" s="645"/>
      <c r="AM53" s="645"/>
      <c r="AN53" s="645"/>
      <c r="AO53" s="646"/>
      <c r="AP53" s="647"/>
      <c r="AQ53" s="648"/>
      <c r="AR53" s="648"/>
      <c r="AS53" s="648"/>
      <c r="AT53" s="648"/>
      <c r="AU53" s="648"/>
      <c r="AV53" s="648"/>
      <c r="AW53" s="649"/>
      <c r="AX53" s="215"/>
      <c r="AY53" s="122"/>
      <c r="AZ53" s="122"/>
      <c r="BA53" s="390"/>
      <c r="BB53" s="145"/>
      <c r="BC53" s="146"/>
      <c r="BD53" s="366"/>
      <c r="BE53" s="367"/>
    </row>
    <row r="54" spans="2:57" s="9" customFormat="1" ht="46.5" customHeight="1">
      <c r="B54" s="681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399" t="s">
        <v>167</v>
      </c>
      <c r="U54" s="399"/>
      <c r="V54" s="259"/>
      <c r="W54" s="322"/>
      <c r="X54" s="322"/>
      <c r="Y54" s="392"/>
      <c r="Z54" s="392"/>
      <c r="AA54" s="392"/>
      <c r="AB54" s="686"/>
      <c r="AC54" s="687"/>
      <c r="AD54" s="688"/>
      <c r="AE54" s="644" t="s">
        <v>36</v>
      </c>
      <c r="AF54" s="645"/>
      <c r="AG54" s="645"/>
      <c r="AH54" s="645"/>
      <c r="AI54" s="645"/>
      <c r="AJ54" s="645"/>
      <c r="AK54" s="645"/>
      <c r="AL54" s="645"/>
      <c r="AM54" s="645"/>
      <c r="AN54" s="645"/>
      <c r="AO54" s="646"/>
      <c r="AP54" s="647">
        <v>1</v>
      </c>
      <c r="AQ54" s="648"/>
      <c r="AR54" s="648"/>
      <c r="AS54" s="648"/>
      <c r="AT54" s="648"/>
      <c r="AU54" s="648"/>
      <c r="AV54" s="648"/>
      <c r="AW54" s="649"/>
      <c r="AX54" s="215">
        <v>1</v>
      </c>
      <c r="AY54" s="122"/>
      <c r="AZ54" s="122"/>
      <c r="BA54" s="390"/>
      <c r="BB54" s="135"/>
      <c r="BC54" s="146"/>
      <c r="BD54" s="366"/>
      <c r="BE54" s="367"/>
    </row>
    <row r="55" spans="2:57" s="9" customFormat="1" ht="45.75" customHeight="1">
      <c r="B55" s="681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650" t="s">
        <v>168</v>
      </c>
      <c r="U55" s="650"/>
      <c r="V55" s="650"/>
      <c r="W55" s="322"/>
      <c r="X55" s="322"/>
      <c r="Y55" s="387"/>
      <c r="Z55" s="387"/>
      <c r="AA55" s="387"/>
      <c r="AB55" s="686"/>
      <c r="AC55" s="687"/>
      <c r="AD55" s="688"/>
      <c r="AE55" s="644" t="s">
        <v>23</v>
      </c>
      <c r="AF55" s="645"/>
      <c r="AG55" s="645"/>
      <c r="AH55" s="645"/>
      <c r="AI55" s="645"/>
      <c r="AJ55" s="645"/>
      <c r="AK55" s="645"/>
      <c r="AL55" s="645"/>
      <c r="AM55" s="645"/>
      <c r="AN55" s="645"/>
      <c r="AO55" s="646"/>
      <c r="AP55" s="647"/>
      <c r="AQ55" s="648"/>
      <c r="AR55" s="648"/>
      <c r="AS55" s="648"/>
      <c r="AT55" s="648"/>
      <c r="AU55" s="648"/>
      <c r="AV55" s="648"/>
      <c r="AW55" s="649"/>
      <c r="AX55" s="215"/>
      <c r="AY55" s="122"/>
      <c r="AZ55" s="122"/>
      <c r="BA55" s="390"/>
      <c r="BB55" s="145"/>
      <c r="BC55" s="146"/>
      <c r="BD55" s="366"/>
      <c r="BE55" s="367"/>
    </row>
    <row r="56" spans="2:57" s="9" customFormat="1" ht="48.75" customHeight="1">
      <c r="B56" s="681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650" t="s">
        <v>169</v>
      </c>
      <c r="U56" s="650"/>
      <c r="V56" s="259"/>
      <c r="W56" s="322"/>
      <c r="X56" s="322"/>
      <c r="Y56" s="387"/>
      <c r="Z56" s="387"/>
      <c r="AA56" s="387"/>
      <c r="AB56" s="686"/>
      <c r="AC56" s="687"/>
      <c r="AD56" s="688"/>
      <c r="AE56" s="644" t="s">
        <v>24</v>
      </c>
      <c r="AF56" s="645"/>
      <c r="AG56" s="645"/>
      <c r="AH56" s="645"/>
      <c r="AI56" s="645"/>
      <c r="AJ56" s="645"/>
      <c r="AK56" s="645"/>
      <c r="AL56" s="645"/>
      <c r="AM56" s="645"/>
      <c r="AN56" s="645"/>
      <c r="AO56" s="646"/>
      <c r="AP56" s="647">
        <v>2</v>
      </c>
      <c r="AQ56" s="648"/>
      <c r="AR56" s="648"/>
      <c r="AS56" s="648"/>
      <c r="AT56" s="648"/>
      <c r="AU56" s="648"/>
      <c r="AV56" s="648"/>
      <c r="AW56" s="649"/>
      <c r="AX56" s="215">
        <v>1</v>
      </c>
      <c r="AY56" s="122"/>
      <c r="AZ56" s="122"/>
      <c r="BA56" s="390"/>
      <c r="BB56" s="215">
        <v>1</v>
      </c>
      <c r="BC56" s="146"/>
      <c r="BD56" s="366"/>
      <c r="BE56" s="367"/>
    </row>
    <row r="57" spans="2:57" s="9" customFormat="1" ht="48.75" customHeight="1" thickBot="1">
      <c r="B57" s="681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650" t="s">
        <v>170</v>
      </c>
      <c r="U57" s="650"/>
      <c r="V57" s="650"/>
      <c r="W57" s="322"/>
      <c r="X57" s="322"/>
      <c r="Y57" s="387"/>
      <c r="Z57" s="387"/>
      <c r="AA57" s="387"/>
      <c r="AB57" s="689"/>
      <c r="AC57" s="690"/>
      <c r="AD57" s="691"/>
      <c r="AE57" s="651" t="s">
        <v>37</v>
      </c>
      <c r="AF57" s="652"/>
      <c r="AG57" s="652"/>
      <c r="AH57" s="652"/>
      <c r="AI57" s="652"/>
      <c r="AJ57" s="652"/>
      <c r="AK57" s="652"/>
      <c r="AL57" s="652"/>
      <c r="AM57" s="652"/>
      <c r="AN57" s="652"/>
      <c r="AO57" s="653"/>
      <c r="AP57" s="654"/>
      <c r="AQ57" s="655"/>
      <c r="AR57" s="655"/>
      <c r="AS57" s="655"/>
      <c r="AT57" s="655"/>
      <c r="AU57" s="655"/>
      <c r="AV57" s="655"/>
      <c r="AW57" s="656"/>
      <c r="AX57" s="220"/>
      <c r="AY57" s="123"/>
      <c r="AZ57" s="123"/>
      <c r="BA57" s="393"/>
      <c r="BB57" s="369"/>
      <c r="BC57" s="370"/>
      <c r="BD57" s="371"/>
      <c r="BE57" s="372"/>
    </row>
    <row r="58" spans="23:50" s="9" customFormat="1" ht="33.75" customHeight="1">
      <c r="W58" s="221"/>
      <c r="X58" s="221"/>
      <c r="Y58" s="221"/>
      <c r="Z58" s="221"/>
      <c r="AA58" s="221"/>
      <c r="AB58" s="221"/>
      <c r="AC58" s="221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X58" s="558">
        <f>AX49+BB49+AX50*8+BB50*8+AX51*4+BB51*4+AX54*4</f>
        <v>200</v>
      </c>
    </row>
    <row r="59" spans="2:57" ht="12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221"/>
      <c r="X59" s="221"/>
      <c r="Y59" s="221"/>
      <c r="Z59" s="221"/>
      <c r="AA59" s="221"/>
      <c r="AB59" s="221"/>
      <c r="AC59" s="221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256" s="222" customFormat="1" ht="39.75" customHeight="1">
      <c r="A60" s="9"/>
      <c r="B60" s="279" t="s">
        <v>156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1147" t="s">
        <v>38</v>
      </c>
      <c r="AG60" s="1147"/>
      <c r="AH60" s="1147"/>
      <c r="AI60" s="1147"/>
      <c r="AJ60" s="1147"/>
      <c r="AK60" s="1147"/>
      <c r="AL60" s="1147"/>
      <c r="AM60" s="1147"/>
      <c r="AN60" s="1147"/>
      <c r="AO60" s="1147"/>
      <c r="AP60" s="1147"/>
      <c r="AQ60" s="1147"/>
      <c r="AR60" s="1147"/>
      <c r="AS60" s="1147"/>
      <c r="AT60" s="1147"/>
      <c r="AU60" s="1147"/>
      <c r="AV60" s="1147"/>
      <c r="AW60" s="1147"/>
      <c r="AX60" s="1147"/>
      <c r="AY60" s="1147"/>
      <c r="AZ60" s="1147"/>
      <c r="BA60" s="1147"/>
      <c r="BB60" s="1147"/>
      <c r="BC60" s="1147"/>
      <c r="BD60" s="1147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222" customFormat="1" ht="39.75" customHeight="1" thickBot="1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57"/>
      <c r="V61" s="158"/>
      <c r="W61" s="159"/>
      <c r="X61" s="160"/>
      <c r="Y61" s="160"/>
      <c r="Z61" s="160"/>
      <c r="AA61" s="160"/>
      <c r="AB61" s="160"/>
      <c r="AC61" s="160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222" customFormat="1" ht="39.75" customHeight="1" thickBot="1" thickTop="1">
      <c r="A62" s="9"/>
      <c r="B62" s="1059" t="s">
        <v>44</v>
      </c>
      <c r="C62" s="1060"/>
      <c r="D62" s="1060"/>
      <c r="E62" s="1060"/>
      <c r="F62" s="1060"/>
      <c r="G62" s="1060"/>
      <c r="H62" s="1060"/>
      <c r="I62" s="1060"/>
      <c r="J62" s="1060"/>
      <c r="K62" s="1060"/>
      <c r="L62" s="1060"/>
      <c r="M62" s="1060"/>
      <c r="N62" s="1060"/>
      <c r="O62" s="1060"/>
      <c r="P62" s="1060"/>
      <c r="Q62" s="1060"/>
      <c r="R62" s="1060"/>
      <c r="S62" s="1060"/>
      <c r="T62" s="1061"/>
      <c r="U62" s="1132" t="s">
        <v>45</v>
      </c>
      <c r="V62" s="1135" t="s">
        <v>46</v>
      </c>
      <c r="W62" s="1136"/>
      <c r="X62" s="1137"/>
      <c r="Y62" s="1143" t="s">
        <v>47</v>
      </c>
      <c r="Z62" s="1144"/>
      <c r="AA62" s="1143" t="s">
        <v>48</v>
      </c>
      <c r="AB62" s="1144"/>
      <c r="AC62" s="9"/>
      <c r="AD62" s="9"/>
      <c r="AE62" s="280"/>
      <c r="AF62" s="281" t="s">
        <v>39</v>
      </c>
      <c r="AG62" s="1114" t="s">
        <v>40</v>
      </c>
      <c r="AH62" s="1115"/>
      <c r="AI62" s="1115"/>
      <c r="AJ62" s="1115"/>
      <c r="AK62" s="1115"/>
      <c r="AL62" s="1115"/>
      <c r="AM62" s="1115"/>
      <c r="AN62" s="1115"/>
      <c r="AO62" s="1115"/>
      <c r="AP62" s="1115"/>
      <c r="AQ62" s="1116"/>
      <c r="AR62" s="1114" t="s">
        <v>41</v>
      </c>
      <c r="AS62" s="1115"/>
      <c r="AT62" s="1115"/>
      <c r="AU62" s="1115"/>
      <c r="AV62" s="1115"/>
      <c r="AW62" s="1116"/>
      <c r="AX62" s="1117" t="s">
        <v>42</v>
      </c>
      <c r="AY62" s="1118"/>
      <c r="AZ62" s="1119"/>
      <c r="BA62" s="1120" t="s">
        <v>43</v>
      </c>
      <c r="BB62" s="1121"/>
      <c r="BC62" s="1121"/>
      <c r="BD62" s="1122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222" customFormat="1" ht="39.75" customHeight="1" thickBot="1">
      <c r="A63" s="9"/>
      <c r="B63" s="1062"/>
      <c r="C63" s="1063"/>
      <c r="D63" s="1063"/>
      <c r="E63" s="1063"/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4"/>
      <c r="U63" s="1133"/>
      <c r="V63" s="1138"/>
      <c r="W63" s="835"/>
      <c r="X63" s="1139"/>
      <c r="Y63" s="1145"/>
      <c r="Z63" s="1146"/>
      <c r="AA63" s="1145"/>
      <c r="AB63" s="1146"/>
      <c r="AC63" s="9"/>
      <c r="AD63" s="9"/>
      <c r="AE63" s="280"/>
      <c r="AF63" s="417" t="s">
        <v>142</v>
      </c>
      <c r="AG63" s="1123" t="s">
        <v>138</v>
      </c>
      <c r="AH63" s="1124"/>
      <c r="AI63" s="1124"/>
      <c r="AJ63" s="1124"/>
      <c r="AK63" s="1124"/>
      <c r="AL63" s="1124"/>
      <c r="AM63" s="1124"/>
      <c r="AN63" s="1124"/>
      <c r="AO63" s="1124"/>
      <c r="AP63" s="1124"/>
      <c r="AQ63" s="1125"/>
      <c r="AR63" s="1123" t="s">
        <v>215</v>
      </c>
      <c r="AS63" s="1124"/>
      <c r="AT63" s="1124"/>
      <c r="AU63" s="1124"/>
      <c r="AV63" s="1124"/>
      <c r="AW63" s="1125"/>
      <c r="AX63" s="1126" t="s">
        <v>155</v>
      </c>
      <c r="AY63" s="1127"/>
      <c r="AZ63" s="1128"/>
      <c r="BA63" s="1129">
        <v>8</v>
      </c>
      <c r="BB63" s="1130"/>
      <c r="BC63" s="1130"/>
      <c r="BD63" s="1131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222" customFormat="1" ht="39.75" customHeight="1" thickBot="1" thickTop="1">
      <c r="A64" s="9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66"/>
      <c r="P64" s="1066"/>
      <c r="Q64" s="1066"/>
      <c r="R64" s="1066"/>
      <c r="S64" s="1066"/>
      <c r="T64" s="1067"/>
      <c r="U64" s="1134"/>
      <c r="V64" s="1140"/>
      <c r="W64" s="1141"/>
      <c r="X64" s="1142"/>
      <c r="Y64" s="223" t="s">
        <v>49</v>
      </c>
      <c r="Z64" s="224" t="s">
        <v>50</v>
      </c>
      <c r="AA64" s="223" t="s">
        <v>49</v>
      </c>
      <c r="AB64" s="225" t="s">
        <v>50</v>
      </c>
      <c r="AC64" s="226"/>
      <c r="AD64" s="226"/>
      <c r="AE64" s="280"/>
      <c r="AF64" s="282"/>
      <c r="AG64" s="1102"/>
      <c r="AH64" s="1103"/>
      <c r="AI64" s="1103"/>
      <c r="AJ64" s="1103"/>
      <c r="AK64" s="1103"/>
      <c r="AL64" s="1103"/>
      <c r="AM64" s="1103"/>
      <c r="AN64" s="1103"/>
      <c r="AO64" s="1103"/>
      <c r="AP64" s="1103"/>
      <c r="AQ64" s="1104"/>
      <c r="AR64" s="1102"/>
      <c r="AS64" s="1103"/>
      <c r="AT64" s="1103"/>
      <c r="AU64" s="1103"/>
      <c r="AV64" s="1103"/>
      <c r="AW64" s="1104"/>
      <c r="AX64" s="1105"/>
      <c r="AY64" s="1106"/>
      <c r="AZ64" s="1107"/>
      <c r="BA64" s="1108"/>
      <c r="BB64" s="1109"/>
      <c r="BC64" s="1109"/>
      <c r="BD64" s="1110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s="222" customFormat="1" ht="39.75" customHeight="1" thickTop="1">
      <c r="A65" s="9"/>
      <c r="B65" s="1059" t="s">
        <v>51</v>
      </c>
      <c r="C65" s="1060"/>
      <c r="D65" s="1060"/>
      <c r="E65" s="1060"/>
      <c r="F65" s="1060"/>
      <c r="G65" s="1060"/>
      <c r="H65" s="1060"/>
      <c r="I65" s="1060"/>
      <c r="J65" s="1060"/>
      <c r="K65" s="1060"/>
      <c r="L65" s="1060"/>
      <c r="M65" s="1060"/>
      <c r="N65" s="1060"/>
      <c r="O65" s="1060"/>
      <c r="P65" s="1060"/>
      <c r="Q65" s="1060"/>
      <c r="R65" s="1060"/>
      <c r="S65" s="1060"/>
      <c r="T65" s="1061"/>
      <c r="U65" s="1068">
        <v>17</v>
      </c>
      <c r="V65" s="1071" t="s">
        <v>143</v>
      </c>
      <c r="W65" s="1072"/>
      <c r="X65" s="1073"/>
      <c r="Y65" s="1080">
        <v>2</v>
      </c>
      <c r="Z65" s="1083">
        <v>3</v>
      </c>
      <c r="AA65" s="1086">
        <f>Y65*U65</f>
        <v>34</v>
      </c>
      <c r="AB65" s="1111">
        <f>Z65*U65</f>
        <v>51</v>
      </c>
      <c r="AC65" s="283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222" customFormat="1" ht="39.75" customHeight="1">
      <c r="A66" s="9"/>
      <c r="B66" s="1062"/>
      <c r="C66" s="1063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4"/>
      <c r="U66" s="1069"/>
      <c r="V66" s="1074"/>
      <c r="W66" s="1075"/>
      <c r="X66" s="1076"/>
      <c r="Y66" s="1081"/>
      <c r="Z66" s="1084"/>
      <c r="AA66" s="1087"/>
      <c r="AB66" s="1112"/>
      <c r="AC66" s="283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 s="222" customFormat="1" ht="49.5" customHeight="1" thickBot="1">
      <c r="A67" s="9"/>
      <c r="B67" s="1065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1066"/>
      <c r="P67" s="1066"/>
      <c r="Q67" s="1066"/>
      <c r="R67" s="1066"/>
      <c r="S67" s="1066"/>
      <c r="T67" s="1067"/>
      <c r="U67" s="1070"/>
      <c r="V67" s="1077"/>
      <c r="W67" s="1078"/>
      <c r="X67" s="1079"/>
      <c r="Y67" s="1082"/>
      <c r="Z67" s="1085"/>
      <c r="AA67" s="1088"/>
      <c r="AB67" s="1113"/>
      <c r="AC67" s="283"/>
      <c r="AD67" s="284"/>
      <c r="AE67" s="284"/>
      <c r="AF67" s="1095" t="s">
        <v>64</v>
      </c>
      <c r="AG67" s="1095"/>
      <c r="AH67" s="1095"/>
      <c r="AI67" s="1095"/>
      <c r="AJ67" s="1095"/>
      <c r="AK67" s="1095"/>
      <c r="AL67" s="1095"/>
      <c r="AM67" s="1095"/>
      <c r="AN67" s="1095"/>
      <c r="AO67" s="1095"/>
      <c r="AP67" s="1095"/>
      <c r="AQ67" s="1095"/>
      <c r="AR67" s="1095"/>
      <c r="AS67" s="1095"/>
      <c r="AT67" s="1095"/>
      <c r="AU67" s="1095"/>
      <c r="AV67" s="1095"/>
      <c r="AW67" s="1095"/>
      <c r="AX67" s="1095"/>
      <c r="AY67" s="1095"/>
      <c r="AZ67" s="1095"/>
      <c r="BA67" s="1095"/>
      <c r="BB67" s="1095"/>
      <c r="BC67" s="1095"/>
      <c r="BD67" s="284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s="222" customFormat="1" ht="39.75" customHeight="1" thickBot="1" thickTop="1">
      <c r="A68" s="9"/>
      <c r="B68" s="1059" t="s">
        <v>52</v>
      </c>
      <c r="C68" s="1060"/>
      <c r="D68" s="1060"/>
      <c r="E68" s="1060"/>
      <c r="F68" s="1060"/>
      <c r="G68" s="1060"/>
      <c r="H68" s="1060"/>
      <c r="I68" s="1060"/>
      <c r="J68" s="1060"/>
      <c r="K68" s="1060"/>
      <c r="L68" s="1060"/>
      <c r="M68" s="1060"/>
      <c r="N68" s="1060"/>
      <c r="O68" s="1060"/>
      <c r="P68" s="1060"/>
      <c r="Q68" s="1060"/>
      <c r="R68" s="1060"/>
      <c r="S68" s="1060"/>
      <c r="T68" s="1061"/>
      <c r="U68" s="1068">
        <v>4</v>
      </c>
      <c r="V68" s="1071" t="s">
        <v>143</v>
      </c>
      <c r="W68" s="1072"/>
      <c r="X68" s="1073"/>
      <c r="Y68" s="1080">
        <f>Y65</f>
        <v>2</v>
      </c>
      <c r="Z68" s="1083">
        <f>Z65</f>
        <v>3</v>
      </c>
      <c r="AA68" s="1086">
        <f>U68*Y68</f>
        <v>8</v>
      </c>
      <c r="AB68" s="1089">
        <f>Z68*U68</f>
        <v>12</v>
      </c>
      <c r="AC68" s="283"/>
      <c r="AD68" s="284"/>
      <c r="AE68" s="284"/>
      <c r="AF68" s="285" t="s">
        <v>39</v>
      </c>
      <c r="AG68" s="1096" t="s">
        <v>65</v>
      </c>
      <c r="AH68" s="1097"/>
      <c r="AI68" s="1097"/>
      <c r="AJ68" s="1097"/>
      <c r="AK68" s="1097"/>
      <c r="AL68" s="1097"/>
      <c r="AM68" s="1097"/>
      <c r="AN68" s="1097"/>
      <c r="AO68" s="1097"/>
      <c r="AP68" s="1097"/>
      <c r="AQ68" s="1097"/>
      <c r="AR68" s="1097"/>
      <c r="AS68" s="1097"/>
      <c r="AT68" s="1097"/>
      <c r="AU68" s="1097"/>
      <c r="AV68" s="1097"/>
      <c r="AW68" s="1098"/>
      <c r="AX68" s="1099" t="s">
        <v>41</v>
      </c>
      <c r="AY68" s="1100"/>
      <c r="AZ68" s="1100"/>
      <c r="BA68" s="1100"/>
      <c r="BB68" s="1100"/>
      <c r="BC68" s="1101"/>
      <c r="BD68" s="284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s="222" customFormat="1" ht="39.75" customHeight="1" thickBot="1">
      <c r="A69" s="9"/>
      <c r="B69" s="1065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7"/>
      <c r="U69" s="1070"/>
      <c r="V69" s="1077"/>
      <c r="W69" s="1078"/>
      <c r="X69" s="1079"/>
      <c r="Y69" s="1082"/>
      <c r="Z69" s="1085"/>
      <c r="AA69" s="1088"/>
      <c r="AB69" s="1091"/>
      <c r="AC69" s="283"/>
      <c r="AD69" s="284"/>
      <c r="AE69" s="284"/>
      <c r="AF69" s="286">
        <v>1</v>
      </c>
      <c r="AG69" s="1053" t="s">
        <v>179</v>
      </c>
      <c r="AH69" s="1054"/>
      <c r="AI69" s="1054"/>
      <c r="AJ69" s="1054"/>
      <c r="AK69" s="1054"/>
      <c r="AL69" s="1054"/>
      <c r="AM69" s="1054"/>
      <c r="AN69" s="1054"/>
      <c r="AO69" s="1054"/>
      <c r="AP69" s="1054"/>
      <c r="AQ69" s="1054"/>
      <c r="AR69" s="1054"/>
      <c r="AS69" s="1054"/>
      <c r="AT69" s="1054"/>
      <c r="AU69" s="1054"/>
      <c r="AV69" s="1054"/>
      <c r="AW69" s="1055"/>
      <c r="AX69" s="1056" t="s">
        <v>216</v>
      </c>
      <c r="AY69" s="1057"/>
      <c r="AZ69" s="1057"/>
      <c r="BA69" s="1057"/>
      <c r="BB69" s="1057"/>
      <c r="BC69" s="1058"/>
      <c r="BD69" s="284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</row>
    <row r="70" spans="1:256" s="230" customFormat="1" ht="77.25" customHeight="1" thickBot="1" thickTop="1">
      <c r="A70" s="9"/>
      <c r="B70" s="1059" t="s">
        <v>53</v>
      </c>
      <c r="C70" s="1060"/>
      <c r="D70" s="1060"/>
      <c r="E70" s="1060"/>
      <c r="F70" s="1060"/>
      <c r="G70" s="1060"/>
      <c r="H70" s="1060"/>
      <c r="I70" s="1060"/>
      <c r="J70" s="1060"/>
      <c r="K70" s="1060"/>
      <c r="L70" s="1060"/>
      <c r="M70" s="1060"/>
      <c r="N70" s="1060"/>
      <c r="O70" s="1060"/>
      <c r="P70" s="1060"/>
      <c r="Q70" s="1060"/>
      <c r="R70" s="1060"/>
      <c r="S70" s="1060"/>
      <c r="T70" s="1061"/>
      <c r="U70" s="1068">
        <v>2</v>
      </c>
      <c r="V70" s="1071" t="s">
        <v>214</v>
      </c>
      <c r="W70" s="1072"/>
      <c r="X70" s="1073"/>
      <c r="Y70" s="1080">
        <f>Y65</f>
        <v>2</v>
      </c>
      <c r="Z70" s="1083">
        <f>Z65</f>
        <v>3</v>
      </c>
      <c r="AA70" s="1086">
        <f>Y70*U70</f>
        <v>4</v>
      </c>
      <c r="AB70" s="1089">
        <f>Z70*U70</f>
        <v>6</v>
      </c>
      <c r="AC70" s="228"/>
      <c r="AD70" s="228"/>
      <c r="AE70" s="287"/>
      <c r="AF70" s="229"/>
      <c r="AG70" s="1092"/>
      <c r="AH70" s="1093"/>
      <c r="AI70" s="1093"/>
      <c r="AJ70" s="1093"/>
      <c r="AK70" s="1093"/>
      <c r="AL70" s="1093"/>
      <c r="AM70" s="1093"/>
      <c r="AN70" s="1093"/>
      <c r="AO70" s="1093"/>
      <c r="AP70" s="1093"/>
      <c r="AQ70" s="1093"/>
      <c r="AR70" s="1093"/>
      <c r="AS70" s="1093"/>
      <c r="AT70" s="1093"/>
      <c r="AU70" s="1093"/>
      <c r="AV70" s="1093"/>
      <c r="AW70" s="1094"/>
      <c r="AX70" s="1041"/>
      <c r="AY70" s="1042"/>
      <c r="AZ70" s="1042"/>
      <c r="BA70" s="1042"/>
      <c r="BB70" s="1042"/>
      <c r="BC70" s="1043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222" customFormat="1" ht="21.75" customHeight="1" thickBot="1">
      <c r="A71" s="9"/>
      <c r="B71" s="1062"/>
      <c r="C71" s="1063"/>
      <c r="D71" s="1063"/>
      <c r="E71" s="1063"/>
      <c r="F71" s="1063"/>
      <c r="G71" s="1063"/>
      <c r="H71" s="1063"/>
      <c r="I71" s="1063"/>
      <c r="J71" s="1063"/>
      <c r="K71" s="1063"/>
      <c r="L71" s="1063"/>
      <c r="M71" s="1063"/>
      <c r="N71" s="1063"/>
      <c r="O71" s="1063"/>
      <c r="P71" s="1063"/>
      <c r="Q71" s="1063"/>
      <c r="R71" s="1063"/>
      <c r="S71" s="1063"/>
      <c r="T71" s="1064"/>
      <c r="U71" s="1069"/>
      <c r="V71" s="1074"/>
      <c r="W71" s="1075"/>
      <c r="X71" s="1076"/>
      <c r="Y71" s="1081"/>
      <c r="Z71" s="1084"/>
      <c r="AA71" s="1087"/>
      <c r="AB71" s="1090"/>
      <c r="AC71" s="228"/>
      <c r="AD71" s="228"/>
      <c r="AE71" s="287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243" customFormat="1" ht="24.75" customHeight="1" hidden="1" thickBot="1">
      <c r="A72" s="9"/>
      <c r="B72" s="1065"/>
      <c r="C72" s="1066"/>
      <c r="D72" s="1066"/>
      <c r="E72" s="1066"/>
      <c r="F72" s="1066"/>
      <c r="G72" s="1066"/>
      <c r="H72" s="1066"/>
      <c r="I72" s="1066"/>
      <c r="J72" s="1066"/>
      <c r="K72" s="1066"/>
      <c r="L72" s="1066"/>
      <c r="M72" s="1066"/>
      <c r="N72" s="1066"/>
      <c r="O72" s="1066"/>
      <c r="P72" s="1066"/>
      <c r="Q72" s="1066"/>
      <c r="R72" s="1066"/>
      <c r="S72" s="1066"/>
      <c r="T72" s="1067"/>
      <c r="U72" s="1070"/>
      <c r="V72" s="1077"/>
      <c r="W72" s="1078"/>
      <c r="X72" s="1079"/>
      <c r="Y72" s="1082"/>
      <c r="Z72" s="1085"/>
      <c r="AA72" s="1088"/>
      <c r="AB72" s="1091"/>
      <c r="AC72" s="227"/>
      <c r="AD72" s="227"/>
      <c r="AE72" s="28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2:31" s="9" customFormat="1" ht="78" customHeight="1" thickBot="1" thickTop="1">
      <c r="B73" s="1044" t="s">
        <v>66</v>
      </c>
      <c r="C73" s="1045"/>
      <c r="D73" s="1045"/>
      <c r="E73" s="1045"/>
      <c r="F73" s="1045"/>
      <c r="G73" s="1045"/>
      <c r="H73" s="1045"/>
      <c r="I73" s="1045"/>
      <c r="J73" s="1045"/>
      <c r="K73" s="1045"/>
      <c r="L73" s="1045"/>
      <c r="M73" s="1045"/>
      <c r="N73" s="1045"/>
      <c r="O73" s="1045"/>
      <c r="P73" s="1045"/>
      <c r="Q73" s="1045"/>
      <c r="R73" s="1045"/>
      <c r="S73" s="1045"/>
      <c r="T73" s="1046"/>
      <c r="U73" s="418" t="s">
        <v>158</v>
      </c>
      <c r="V73" s="1047" t="s">
        <v>143</v>
      </c>
      <c r="W73" s="1048"/>
      <c r="X73" s="1049"/>
      <c r="Y73" s="419">
        <f>Y65</f>
        <v>2</v>
      </c>
      <c r="Z73" s="404">
        <f>Z65</f>
        <v>3</v>
      </c>
      <c r="AA73" s="559">
        <v>4</v>
      </c>
      <c r="AB73" s="560">
        <v>6</v>
      </c>
      <c r="AC73" s="227"/>
      <c r="AD73" s="227"/>
      <c r="AE73" s="289"/>
    </row>
    <row r="74" spans="2:54" s="9" customFormat="1" ht="45.75" customHeight="1" thickBot="1" thickTop="1"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"/>
      <c r="M74" s="23"/>
      <c r="N74" s="23"/>
      <c r="O74" s="23"/>
      <c r="P74" s="23"/>
      <c r="Q74" s="23"/>
      <c r="R74" s="23"/>
      <c r="S74" s="23"/>
      <c r="T74" s="232" t="s">
        <v>54</v>
      </c>
      <c r="U74" s="290" t="s">
        <v>96</v>
      </c>
      <c r="V74" s="233"/>
      <c r="W74" s="233"/>
      <c r="X74" s="1050" t="s">
        <v>54</v>
      </c>
      <c r="Y74" s="1050"/>
      <c r="Z74" s="1051"/>
      <c r="AA74" s="561">
        <f>AA65+AA68+AA70+AA73</f>
        <v>50</v>
      </c>
      <c r="AB74" s="562">
        <f>AB65+AB68+AB70+AB73</f>
        <v>75</v>
      </c>
      <c r="AC74" s="234"/>
      <c r="AD74" s="228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2"/>
      <c r="AV74" s="292"/>
      <c r="AW74" s="292"/>
      <c r="AX74" s="292"/>
      <c r="AY74" s="292"/>
      <c r="AZ74" s="292"/>
      <c r="BA74" s="293"/>
      <c r="BB74" s="13"/>
    </row>
    <row r="75" spans="2:55" s="9" customFormat="1" ht="33.75" customHeight="1" thickTop="1"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5"/>
      <c r="M75" s="236"/>
      <c r="N75" s="236"/>
      <c r="O75" s="236"/>
      <c r="P75" s="236"/>
      <c r="Q75" s="236"/>
      <c r="R75" s="236"/>
      <c r="S75" s="237"/>
      <c r="U75" s="238"/>
      <c r="V75" s="239"/>
      <c r="W75" s="240"/>
      <c r="X75" s="240"/>
      <c r="Y75" s="241"/>
      <c r="Z75" s="241"/>
      <c r="AA75" s="241"/>
      <c r="AB75" s="242"/>
      <c r="AC75" s="242"/>
      <c r="AD75" s="242"/>
      <c r="AE75" s="242"/>
      <c r="AF75" s="242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14"/>
      <c r="BC75" s="14"/>
    </row>
    <row r="76" spans="2:53" s="9" customFormat="1" ht="41.2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866" t="s">
        <v>67</v>
      </c>
      <c r="V76" s="866"/>
      <c r="W76" s="866"/>
      <c r="X76" s="866"/>
      <c r="Y76" s="221"/>
      <c r="Z76" s="221"/>
      <c r="AA76" s="221"/>
      <c r="AB76" s="8"/>
      <c r="AC76" s="8"/>
      <c r="AD76" s="8"/>
      <c r="AE76" s="8"/>
      <c r="AF76" s="8"/>
      <c r="AG76" s="1052"/>
      <c r="AH76" s="1052"/>
      <c r="AI76" s="1052"/>
      <c r="AJ76" s="1052"/>
      <c r="AK76" s="1052"/>
      <c r="AL76" s="1052"/>
      <c r="AM76" s="1052"/>
      <c r="AN76" s="1052"/>
      <c r="AO76" s="1052"/>
      <c r="AP76" s="1052"/>
      <c r="AQ76" s="1052"/>
      <c r="AR76" s="1052"/>
      <c r="AS76" s="1052"/>
      <c r="AT76" s="1052"/>
      <c r="AU76" s="1052"/>
      <c r="AV76" s="1052"/>
      <c r="AW76" s="1052"/>
      <c r="AX76" s="1052"/>
      <c r="AY76" s="1052"/>
      <c r="AZ76" s="1052"/>
      <c r="BA76" s="1052"/>
    </row>
    <row r="77" spans="2:53" s="9" customFormat="1" ht="27" hidden="1" thickBo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19"/>
      <c r="V77" s="219"/>
      <c r="W77" s="219"/>
      <c r="X77" s="219"/>
      <c r="Y77" s="221"/>
      <c r="Z77" s="221"/>
      <c r="AA77" s="221"/>
      <c r="AB77" s="8"/>
      <c r="AC77" s="8"/>
      <c r="AD77" s="8"/>
      <c r="AE77" s="8"/>
      <c r="AF77" s="8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</row>
    <row r="78" spans="2:56" s="9" customFormat="1" ht="33.75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V78" s="244"/>
      <c r="W78" s="244"/>
      <c r="X78" s="244"/>
      <c r="Y78" s="10"/>
      <c r="Z78" s="10"/>
      <c r="AA78" s="10"/>
      <c r="AB78" s="10"/>
      <c r="AC78" s="10"/>
      <c r="AD78" s="10"/>
      <c r="AE78" s="10"/>
      <c r="AF78" s="657" t="s">
        <v>191</v>
      </c>
      <c r="AG78" s="657"/>
      <c r="AH78" s="657"/>
      <c r="AI78" s="657"/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657"/>
      <c r="AZ78" s="657"/>
      <c r="BA78" s="657"/>
      <c r="BB78" s="657"/>
      <c r="BC78" s="657"/>
      <c r="BD78" s="15"/>
    </row>
    <row r="79" spans="21:56" s="9" customFormat="1" ht="24.75" customHeight="1">
      <c r="U79" s="44"/>
      <c r="V79" s="14"/>
      <c r="W79" s="14"/>
      <c r="X79" s="14"/>
      <c r="Y79" s="10"/>
      <c r="Z79" s="10"/>
      <c r="AA79" s="245"/>
      <c r="AB79" s="10"/>
      <c r="AC79" s="10"/>
      <c r="AD79" s="10"/>
      <c r="AE79" s="14"/>
      <c r="AF79" s="10"/>
      <c r="AG79" s="10"/>
      <c r="AH79" s="10"/>
      <c r="AI79" s="10"/>
      <c r="AJ79" s="10"/>
      <c r="AK79" s="14"/>
      <c r="AL79" s="14"/>
      <c r="AM79" s="14"/>
      <c r="AN79" s="10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21:56" s="9" customFormat="1" ht="24.75" customHeight="1">
      <c r="U80" s="44"/>
      <c r="V80" s="239"/>
      <c r="W80" s="239"/>
      <c r="X80" s="239"/>
      <c r="Y80" s="239"/>
      <c r="Z80" s="246"/>
      <c r="AA80" s="247"/>
      <c r="AB80" s="248"/>
      <c r="AC80" s="249"/>
      <c r="AD80" s="249"/>
      <c r="AE80" s="249"/>
      <c r="AF80" s="249"/>
      <c r="AG80" s="249"/>
      <c r="AH80" s="10"/>
      <c r="AI80" s="10"/>
      <c r="AJ80" s="10"/>
      <c r="AK80" s="14"/>
      <c r="AL80" s="14"/>
      <c r="AM80" s="14"/>
      <c r="AN80" s="10"/>
      <c r="AO80" s="21"/>
      <c r="AP80" s="22"/>
      <c r="AQ80" s="21"/>
      <c r="AR80" s="22"/>
      <c r="AS80" s="23"/>
      <c r="AT80" s="24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256" s="9" customFormat="1" ht="36.75" customHeight="1">
      <c r="A81" s="486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486"/>
      <c r="O81" s="486"/>
      <c r="P81" s="486"/>
      <c r="Q81" s="486"/>
      <c r="R81" s="486"/>
      <c r="S81" s="486"/>
      <c r="T81" s="486"/>
      <c r="U81" s="532" t="s">
        <v>134</v>
      </c>
      <c r="V81" s="533"/>
      <c r="W81" s="534"/>
      <c r="X81" s="535"/>
      <c r="Y81" s="535"/>
      <c r="Z81" s="536" t="s">
        <v>192</v>
      </c>
      <c r="AA81" s="537"/>
      <c r="AB81" s="536"/>
      <c r="AC81" s="538"/>
      <c r="AD81" s="539"/>
      <c r="AE81" s="539"/>
      <c r="AF81" s="534"/>
      <c r="AG81" s="540"/>
      <c r="AH81" s="540"/>
      <c r="AI81" s="539"/>
      <c r="AJ81" s="538"/>
      <c r="AK81" s="539"/>
      <c r="AL81" s="642" t="s">
        <v>193</v>
      </c>
      <c r="AM81" s="642"/>
      <c r="AN81" s="642"/>
      <c r="AO81" s="642"/>
      <c r="AP81" s="642"/>
      <c r="AQ81" s="642"/>
      <c r="AR81" s="642"/>
      <c r="AS81" s="642"/>
      <c r="AT81" s="642"/>
      <c r="AU81" s="642"/>
      <c r="AV81" s="536"/>
      <c r="AW81" s="541" t="s">
        <v>194</v>
      </c>
      <c r="AX81" s="536"/>
      <c r="AY81" s="542"/>
      <c r="AZ81" s="542"/>
      <c r="BA81" s="537" t="s">
        <v>195</v>
      </c>
      <c r="BB81" s="542"/>
      <c r="BC81" s="536"/>
      <c r="BD81" s="486"/>
      <c r="BE81" s="486"/>
      <c r="BF81" s="486"/>
      <c r="BG81" s="486"/>
      <c r="BH81" s="486"/>
      <c r="BI81" s="486"/>
      <c r="BJ81" s="486"/>
      <c r="BK81" s="486"/>
      <c r="BL81" s="486"/>
      <c r="BM81" s="486"/>
      <c r="BN81" s="486"/>
      <c r="BO81" s="486"/>
      <c r="BP81" s="486"/>
      <c r="BQ81" s="486"/>
      <c r="BR81" s="486"/>
      <c r="BS81" s="486"/>
      <c r="BT81" s="486"/>
      <c r="BU81" s="486"/>
      <c r="BV81" s="486"/>
      <c r="BW81" s="486"/>
      <c r="BX81" s="486"/>
      <c r="BY81" s="486"/>
      <c r="BZ81" s="486"/>
      <c r="CA81" s="486"/>
      <c r="CB81" s="486"/>
      <c r="CC81" s="486"/>
      <c r="CD81" s="486"/>
      <c r="CE81" s="486"/>
      <c r="CF81" s="486"/>
      <c r="CG81" s="486"/>
      <c r="CH81" s="486"/>
      <c r="CI81" s="486"/>
      <c r="CJ81" s="486"/>
      <c r="CK81" s="486"/>
      <c r="CL81" s="486"/>
      <c r="CM81" s="486"/>
      <c r="CN81" s="486"/>
      <c r="CO81" s="486"/>
      <c r="CP81" s="486"/>
      <c r="CQ81" s="486"/>
      <c r="CR81" s="486"/>
      <c r="CS81" s="486"/>
      <c r="CT81" s="486"/>
      <c r="CU81" s="486"/>
      <c r="CV81" s="486"/>
      <c r="CW81" s="486"/>
      <c r="CX81" s="486"/>
      <c r="CY81" s="486"/>
      <c r="CZ81" s="486"/>
      <c r="DA81" s="486"/>
      <c r="DB81" s="486"/>
      <c r="DC81" s="486"/>
      <c r="DD81" s="486"/>
      <c r="DE81" s="486"/>
      <c r="DF81" s="486"/>
      <c r="DG81" s="486"/>
      <c r="DH81" s="486"/>
      <c r="DI81" s="486"/>
      <c r="DJ81" s="486"/>
      <c r="DK81" s="486"/>
      <c r="DL81" s="486"/>
      <c r="DM81" s="486"/>
      <c r="DN81" s="486"/>
      <c r="DO81" s="486"/>
      <c r="DP81" s="486"/>
      <c r="DQ81" s="486"/>
      <c r="DR81" s="486"/>
      <c r="DS81" s="486"/>
      <c r="DT81" s="486"/>
      <c r="DU81" s="486"/>
      <c r="DV81" s="486"/>
      <c r="DW81" s="486"/>
      <c r="DX81" s="486"/>
      <c r="DY81" s="486"/>
      <c r="DZ81" s="486"/>
      <c r="EA81" s="486"/>
      <c r="EB81" s="486"/>
      <c r="EC81" s="486"/>
      <c r="ED81" s="486"/>
      <c r="EE81" s="486"/>
      <c r="EF81" s="486"/>
      <c r="EG81" s="486"/>
      <c r="EH81" s="486"/>
      <c r="EI81" s="486"/>
      <c r="EJ81" s="486"/>
      <c r="EK81" s="486"/>
      <c r="EL81" s="486"/>
      <c r="EM81" s="486"/>
      <c r="EN81" s="486"/>
      <c r="EO81" s="486"/>
      <c r="EP81" s="486"/>
      <c r="EQ81" s="486"/>
      <c r="ER81" s="486"/>
      <c r="ES81" s="486"/>
      <c r="ET81" s="486"/>
      <c r="EU81" s="486"/>
      <c r="EV81" s="486"/>
      <c r="EW81" s="486"/>
      <c r="EX81" s="486"/>
      <c r="EY81" s="486"/>
      <c r="EZ81" s="486"/>
      <c r="FA81" s="486"/>
      <c r="FB81" s="486"/>
      <c r="FC81" s="486"/>
      <c r="FD81" s="486"/>
      <c r="FE81" s="486"/>
      <c r="FF81" s="486"/>
      <c r="FG81" s="486"/>
      <c r="FH81" s="486"/>
      <c r="FI81" s="486"/>
      <c r="FJ81" s="486"/>
      <c r="FK81" s="486"/>
      <c r="FL81" s="486"/>
      <c r="FM81" s="486"/>
      <c r="FN81" s="486"/>
      <c r="FO81" s="486"/>
      <c r="FP81" s="486"/>
      <c r="FQ81" s="486"/>
      <c r="FR81" s="486"/>
      <c r="FS81" s="486"/>
      <c r="FT81" s="486"/>
      <c r="FU81" s="486"/>
      <c r="FV81" s="486"/>
      <c r="FW81" s="486"/>
      <c r="FX81" s="486"/>
      <c r="FY81" s="486"/>
      <c r="FZ81" s="486"/>
      <c r="GA81" s="486"/>
      <c r="GB81" s="486"/>
      <c r="GC81" s="486"/>
      <c r="GD81" s="486"/>
      <c r="GE81" s="486"/>
      <c r="GF81" s="486"/>
      <c r="GG81" s="486"/>
      <c r="GH81" s="486"/>
      <c r="GI81" s="486"/>
      <c r="GJ81" s="486"/>
      <c r="GK81" s="486"/>
      <c r="GL81" s="486"/>
      <c r="GM81" s="486"/>
      <c r="GN81" s="486"/>
      <c r="GO81" s="486"/>
      <c r="GP81" s="486"/>
      <c r="GQ81" s="486"/>
      <c r="GR81" s="486"/>
      <c r="GS81" s="486"/>
      <c r="GT81" s="486"/>
      <c r="GU81" s="486"/>
      <c r="GV81" s="486"/>
      <c r="GW81" s="486"/>
      <c r="GX81" s="486"/>
      <c r="GY81" s="486"/>
      <c r="GZ81" s="486"/>
      <c r="HA81" s="486"/>
      <c r="HB81" s="486"/>
      <c r="HC81" s="486"/>
      <c r="HD81" s="486"/>
      <c r="HE81" s="486"/>
      <c r="HF81" s="486"/>
      <c r="HG81" s="486"/>
      <c r="HH81" s="486"/>
      <c r="HI81" s="486"/>
      <c r="HJ81" s="486"/>
      <c r="HK81" s="486"/>
      <c r="HL81" s="486"/>
      <c r="HM81" s="486"/>
      <c r="HN81" s="486"/>
      <c r="HO81" s="486"/>
      <c r="HP81" s="486"/>
      <c r="HQ81" s="486"/>
      <c r="HR81" s="486"/>
      <c r="HS81" s="486"/>
      <c r="HT81" s="486"/>
      <c r="HU81" s="486"/>
      <c r="HV81" s="486"/>
      <c r="HW81" s="486"/>
      <c r="HX81" s="486"/>
      <c r="HY81" s="486"/>
      <c r="HZ81" s="486"/>
      <c r="IA81" s="486"/>
      <c r="IB81" s="486"/>
      <c r="IC81" s="486"/>
      <c r="ID81" s="486"/>
      <c r="IE81" s="486"/>
      <c r="IF81" s="486"/>
      <c r="IG81" s="486"/>
      <c r="IH81" s="486"/>
      <c r="II81" s="486"/>
      <c r="IJ81" s="486"/>
      <c r="IK81" s="486"/>
      <c r="IL81" s="486"/>
      <c r="IM81" s="486"/>
      <c r="IN81" s="486"/>
      <c r="IO81" s="486"/>
      <c r="IP81" s="486"/>
      <c r="IQ81" s="486"/>
      <c r="IR81" s="486"/>
      <c r="IS81" s="486"/>
      <c r="IT81" s="486"/>
      <c r="IU81" s="486"/>
      <c r="IV81" s="486"/>
    </row>
    <row r="82" spans="1:256" s="16" customFormat="1" ht="38.25" customHeight="1">
      <c r="A82" s="487"/>
      <c r="B82" s="543"/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  <c r="N82" s="543"/>
      <c r="O82" s="543"/>
      <c r="P82" s="543"/>
      <c r="Q82" s="543"/>
      <c r="R82" s="543"/>
      <c r="S82" s="543"/>
      <c r="T82" s="543"/>
      <c r="U82" s="544"/>
      <c r="V82" s="545"/>
      <c r="W82" s="546"/>
      <c r="X82" s="547" t="s">
        <v>55</v>
      </c>
      <c r="Y82" s="548"/>
      <c r="Z82" s="549"/>
      <c r="AA82" s="550" t="s">
        <v>56</v>
      </c>
      <c r="AB82" s="551"/>
      <c r="AC82" s="550"/>
      <c r="AD82" s="551"/>
      <c r="AE82" s="552"/>
      <c r="AF82" s="546"/>
      <c r="AG82" s="547"/>
      <c r="AH82" s="548"/>
      <c r="AI82" s="549"/>
      <c r="AJ82" s="550"/>
      <c r="AK82" s="551"/>
      <c r="AL82" s="642"/>
      <c r="AM82" s="642"/>
      <c r="AN82" s="642"/>
      <c r="AO82" s="642"/>
      <c r="AP82" s="642"/>
      <c r="AQ82" s="642"/>
      <c r="AR82" s="642"/>
      <c r="AS82" s="642"/>
      <c r="AT82" s="642"/>
      <c r="AU82" s="642"/>
      <c r="AV82" s="553"/>
      <c r="AW82" s="548"/>
      <c r="AX82" s="550" t="s">
        <v>56</v>
      </c>
      <c r="AY82" s="551"/>
      <c r="AZ82" s="551"/>
      <c r="BA82" s="552"/>
      <c r="BB82" s="554"/>
      <c r="BC82" s="554"/>
      <c r="BD82" s="487"/>
      <c r="BE82" s="487"/>
      <c r="BF82" s="487"/>
      <c r="BG82" s="487"/>
      <c r="BH82" s="487"/>
      <c r="BI82" s="487"/>
      <c r="BJ82" s="487"/>
      <c r="BK82" s="487"/>
      <c r="BL82" s="487"/>
      <c r="BM82" s="487"/>
      <c r="BN82" s="487"/>
      <c r="BO82" s="487"/>
      <c r="BP82" s="487"/>
      <c r="BQ82" s="487"/>
      <c r="BR82" s="487"/>
      <c r="BS82" s="487"/>
      <c r="BT82" s="487"/>
      <c r="BU82" s="487"/>
      <c r="BV82" s="487"/>
      <c r="BW82" s="487"/>
      <c r="BX82" s="487"/>
      <c r="BY82" s="487"/>
      <c r="BZ82" s="487"/>
      <c r="CA82" s="487"/>
      <c r="CB82" s="487"/>
      <c r="CC82" s="487"/>
      <c r="CD82" s="487"/>
      <c r="CE82" s="487"/>
      <c r="CF82" s="487"/>
      <c r="CG82" s="487"/>
      <c r="CH82" s="487"/>
      <c r="CI82" s="487"/>
      <c r="CJ82" s="487"/>
      <c r="CK82" s="487"/>
      <c r="CL82" s="487"/>
      <c r="CM82" s="487"/>
      <c r="CN82" s="487"/>
      <c r="CO82" s="487"/>
      <c r="CP82" s="487"/>
      <c r="CQ82" s="487"/>
      <c r="CR82" s="487"/>
      <c r="CS82" s="487"/>
      <c r="CT82" s="487"/>
      <c r="CU82" s="487"/>
      <c r="CV82" s="487"/>
      <c r="CW82" s="487"/>
      <c r="CX82" s="487"/>
      <c r="CY82" s="487"/>
      <c r="CZ82" s="487"/>
      <c r="DA82" s="487"/>
      <c r="DB82" s="487"/>
      <c r="DC82" s="487"/>
      <c r="DD82" s="487"/>
      <c r="DE82" s="487"/>
      <c r="DF82" s="487"/>
      <c r="DG82" s="487"/>
      <c r="DH82" s="487"/>
      <c r="DI82" s="487"/>
      <c r="DJ82" s="487"/>
      <c r="DK82" s="487"/>
      <c r="DL82" s="487"/>
      <c r="DM82" s="487"/>
      <c r="DN82" s="487"/>
      <c r="DO82" s="487"/>
      <c r="DP82" s="487"/>
      <c r="DQ82" s="487"/>
      <c r="DR82" s="487"/>
      <c r="DS82" s="487"/>
      <c r="DT82" s="487"/>
      <c r="DU82" s="487"/>
      <c r="DV82" s="487"/>
      <c r="DW82" s="487"/>
      <c r="DX82" s="487"/>
      <c r="DY82" s="487"/>
      <c r="DZ82" s="487"/>
      <c r="EA82" s="487"/>
      <c r="EB82" s="487"/>
      <c r="EC82" s="487"/>
      <c r="ED82" s="487"/>
      <c r="EE82" s="487"/>
      <c r="EF82" s="487"/>
      <c r="EG82" s="487"/>
      <c r="EH82" s="487"/>
      <c r="EI82" s="487"/>
      <c r="EJ82" s="487"/>
      <c r="EK82" s="487"/>
      <c r="EL82" s="487"/>
      <c r="EM82" s="487"/>
      <c r="EN82" s="487"/>
      <c r="EO82" s="487"/>
      <c r="EP82" s="487"/>
      <c r="EQ82" s="487"/>
      <c r="ER82" s="487"/>
      <c r="ES82" s="487"/>
      <c r="ET82" s="487"/>
      <c r="EU82" s="487"/>
      <c r="EV82" s="487"/>
      <c r="EW82" s="487"/>
      <c r="EX82" s="487"/>
      <c r="EY82" s="487"/>
      <c r="EZ82" s="487"/>
      <c r="FA82" s="487"/>
      <c r="FB82" s="487"/>
      <c r="FC82" s="487"/>
      <c r="FD82" s="487"/>
      <c r="FE82" s="487"/>
      <c r="FF82" s="487"/>
      <c r="FG82" s="487"/>
      <c r="FH82" s="487"/>
      <c r="FI82" s="487"/>
      <c r="FJ82" s="487"/>
      <c r="FK82" s="487"/>
      <c r="FL82" s="487"/>
      <c r="FM82" s="487"/>
      <c r="FN82" s="487"/>
      <c r="FO82" s="487"/>
      <c r="FP82" s="487"/>
      <c r="FQ82" s="487"/>
      <c r="FR82" s="487"/>
      <c r="FS82" s="487"/>
      <c r="FT82" s="487"/>
      <c r="FU82" s="487"/>
      <c r="FV82" s="487"/>
      <c r="FW82" s="487"/>
      <c r="FX82" s="487"/>
      <c r="FY82" s="487"/>
      <c r="FZ82" s="487"/>
      <c r="GA82" s="487"/>
      <c r="GB82" s="487"/>
      <c r="GC82" s="487"/>
      <c r="GD82" s="487"/>
      <c r="GE82" s="487"/>
      <c r="GF82" s="487"/>
      <c r="GG82" s="487"/>
      <c r="GH82" s="487"/>
      <c r="GI82" s="487"/>
      <c r="GJ82" s="487"/>
      <c r="GK82" s="487"/>
      <c r="GL82" s="487"/>
      <c r="GM82" s="487"/>
      <c r="GN82" s="487"/>
      <c r="GO82" s="487"/>
      <c r="GP82" s="487"/>
      <c r="GQ82" s="487"/>
      <c r="GR82" s="487"/>
      <c r="GS82" s="487"/>
      <c r="GT82" s="487"/>
      <c r="GU82" s="487"/>
      <c r="GV82" s="487"/>
      <c r="GW82" s="487"/>
      <c r="GX82" s="487"/>
      <c r="GY82" s="487"/>
      <c r="GZ82" s="487"/>
      <c r="HA82" s="487"/>
      <c r="HB82" s="487"/>
      <c r="HC82" s="487"/>
      <c r="HD82" s="487"/>
      <c r="HE82" s="487"/>
      <c r="HF82" s="487"/>
      <c r="HG82" s="487"/>
      <c r="HH82" s="487"/>
      <c r="HI82" s="487"/>
      <c r="HJ82" s="487"/>
      <c r="HK82" s="487"/>
      <c r="HL82" s="487"/>
      <c r="HM82" s="487"/>
      <c r="HN82" s="487"/>
      <c r="HO82" s="487"/>
      <c r="HP82" s="487"/>
      <c r="HQ82" s="487"/>
      <c r="HR82" s="487"/>
      <c r="HS82" s="487"/>
      <c r="HT82" s="487"/>
      <c r="HU82" s="487"/>
      <c r="HV82" s="487"/>
      <c r="HW82" s="487"/>
      <c r="HX82" s="487"/>
      <c r="HY82" s="487"/>
      <c r="HZ82" s="487"/>
      <c r="IA82" s="487"/>
      <c r="IB82" s="487"/>
      <c r="IC82" s="487"/>
      <c r="ID82" s="487"/>
      <c r="IE82" s="487"/>
      <c r="IF82" s="487"/>
      <c r="IG82" s="487"/>
      <c r="IH82" s="487"/>
      <c r="II82" s="487"/>
      <c r="IJ82" s="487"/>
      <c r="IK82" s="487"/>
      <c r="IL82" s="487"/>
      <c r="IM82" s="487"/>
      <c r="IN82" s="487"/>
      <c r="IO82" s="487"/>
      <c r="IP82" s="487"/>
      <c r="IQ82" s="487"/>
      <c r="IR82" s="487"/>
      <c r="IS82" s="487"/>
      <c r="IT82" s="487"/>
      <c r="IU82" s="487"/>
      <c r="IV82" s="487"/>
    </row>
    <row r="83" spans="2:52" s="9" customFormat="1" ht="14.25" customHeight="1">
      <c r="B83" s="297"/>
      <c r="U83" s="41"/>
      <c r="V83" s="26"/>
      <c r="W83" s="42"/>
      <c r="X83" s="43"/>
      <c r="Y83" s="43"/>
      <c r="Z83" s="43"/>
      <c r="AA83" s="32"/>
      <c r="AB83" s="32"/>
      <c r="AC83" s="32"/>
      <c r="AD83" s="32"/>
      <c r="AE83" s="25"/>
      <c r="AF83" s="34"/>
      <c r="AH83" s="10"/>
      <c r="AI83" s="10"/>
      <c r="AJ83" s="10"/>
      <c r="AK83" s="10"/>
      <c r="AL83" s="10"/>
      <c r="AM83" s="10"/>
      <c r="AN83" s="10"/>
      <c r="AO83" s="26"/>
      <c r="AP83" s="26"/>
      <c r="AQ83" s="26"/>
      <c r="AS83" s="26"/>
      <c r="AT83" s="26"/>
      <c r="AU83" s="27"/>
      <c r="AV83" s="27"/>
      <c r="AW83" s="28"/>
      <c r="AX83" s="27"/>
      <c r="AY83" s="27"/>
      <c r="AZ83" s="29"/>
    </row>
    <row r="84" spans="21:52" s="9" customFormat="1" ht="18" customHeight="1">
      <c r="U84" s="44"/>
      <c r="V84" s="45"/>
      <c r="W84" s="31"/>
      <c r="X84" s="46"/>
      <c r="Y84" s="32"/>
      <c r="Z84" s="32"/>
      <c r="AA84" s="33"/>
      <c r="AB84" s="47"/>
      <c r="AC84" s="34"/>
      <c r="AD84" s="33"/>
      <c r="AE84" s="29"/>
      <c r="AF84" s="33"/>
      <c r="AH84" s="10"/>
      <c r="AI84" s="10"/>
      <c r="AJ84" s="10"/>
      <c r="AK84" s="14"/>
      <c r="AL84" s="14"/>
      <c r="AM84" s="14"/>
      <c r="AN84" s="10"/>
      <c r="AO84" s="30"/>
      <c r="AP84" s="31"/>
      <c r="AQ84" s="31"/>
      <c r="AR84" s="26"/>
      <c r="AS84" s="26"/>
      <c r="AT84" s="32"/>
      <c r="AU84" s="33"/>
      <c r="AV84" s="34"/>
      <c r="AW84" s="34"/>
      <c r="AX84" s="29"/>
      <c r="AY84" s="34"/>
      <c r="AZ84" s="33"/>
    </row>
    <row r="85" spans="2:57" s="9" customFormat="1" ht="14.25" customHeight="1">
      <c r="B85" s="643"/>
      <c r="C85" s="643"/>
      <c r="D85" s="643"/>
      <c r="E85" s="643"/>
      <c r="F85" s="643"/>
      <c r="G85" s="643"/>
      <c r="H85" s="643"/>
      <c r="I85" s="643"/>
      <c r="J85" s="643"/>
      <c r="K85" s="643"/>
      <c r="L85" s="643"/>
      <c r="M85" s="643"/>
      <c r="N85" s="643"/>
      <c r="O85" s="643"/>
      <c r="P85" s="643"/>
      <c r="Q85" s="643"/>
      <c r="R85" s="643"/>
      <c r="S85" s="643"/>
      <c r="T85" s="643"/>
      <c r="U85" s="643"/>
      <c r="V85" s="643"/>
      <c r="W85" s="643"/>
      <c r="X85" s="643"/>
      <c r="Y85" s="643"/>
      <c r="Z85" s="643"/>
      <c r="AA85" s="298"/>
      <c r="AB85" s="299"/>
      <c r="AC85" s="299"/>
      <c r="AD85" s="300"/>
      <c r="AE85" s="299"/>
      <c r="AF85" s="299"/>
      <c r="AG85" s="300"/>
      <c r="AH85" s="301"/>
      <c r="AI85" s="301"/>
      <c r="AJ85" s="301"/>
      <c r="AK85" s="301"/>
      <c r="AL85" s="301"/>
      <c r="AM85" s="301"/>
      <c r="AN85" s="301"/>
      <c r="AO85" s="299"/>
      <c r="AP85" s="302"/>
      <c r="AQ85" s="299"/>
      <c r="AR85" s="300"/>
      <c r="AS85" s="303"/>
      <c r="AT85" s="300"/>
      <c r="AU85" s="298"/>
      <c r="AV85" s="300"/>
      <c r="AW85" s="299"/>
      <c r="AX85" s="299"/>
      <c r="AY85" s="299"/>
      <c r="AZ85" s="299"/>
      <c r="BA85" s="300"/>
      <c r="BB85" s="300"/>
      <c r="BC85" s="300"/>
      <c r="BD85" s="300"/>
      <c r="BE85" s="300"/>
    </row>
    <row r="86" spans="2:57" ht="12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4"/>
      <c r="W86" s="14"/>
      <c r="X86" s="14"/>
      <c r="Y86" s="250"/>
      <c r="Z86" s="250"/>
      <c r="AA86" s="250"/>
      <c r="AB86" s="250"/>
      <c r="AC86" s="250"/>
      <c r="AD86" s="250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4"/>
      <c r="AT86" s="14"/>
      <c r="AU86" s="14"/>
      <c r="AV86" s="14"/>
      <c r="AW86" s="14"/>
      <c r="AX86" s="14"/>
      <c r="AY86" s="14"/>
      <c r="AZ86" s="14"/>
      <c r="BA86" s="14"/>
      <c r="BB86" s="9"/>
      <c r="BC86" s="9"/>
      <c r="BD86" s="9"/>
      <c r="BE86" s="9"/>
    </row>
    <row r="87" spans="2:57" ht="14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251"/>
      <c r="V87" s="179"/>
      <c r="W87" s="252"/>
      <c r="X87" s="241"/>
      <c r="Y87" s="250"/>
      <c r="Z87" s="250"/>
      <c r="AA87" s="250"/>
      <c r="AB87" s="250"/>
      <c r="AC87" s="250"/>
      <c r="AD87" s="250"/>
      <c r="AE87" s="10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4"/>
      <c r="AT87" s="17"/>
      <c r="AU87" s="17"/>
      <c r="AV87" s="17"/>
      <c r="AW87" s="17"/>
      <c r="AX87" s="17"/>
      <c r="AY87" s="17"/>
      <c r="AZ87" s="14"/>
      <c r="BA87" s="14"/>
      <c r="BB87" s="9"/>
      <c r="BC87" s="9"/>
      <c r="BD87" s="9"/>
      <c r="BE87" s="9"/>
    </row>
    <row r="88" spans="2:57" ht="1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44"/>
      <c r="V88" s="9"/>
      <c r="W88" s="9"/>
      <c r="X88" s="9"/>
      <c r="Y88" s="12"/>
      <c r="Z88" s="12"/>
      <c r="AA88" s="245"/>
      <c r="AB88" s="12"/>
      <c r="AC88" s="12"/>
      <c r="AD88" s="12"/>
      <c r="AE88" s="9"/>
      <c r="AF88" s="245"/>
      <c r="AG88" s="245"/>
      <c r="AH88" s="12"/>
      <c r="AI88" s="12"/>
      <c r="AJ88" s="12"/>
      <c r="AK88" s="9"/>
      <c r="AL88" s="9"/>
      <c r="AM88" s="9"/>
      <c r="AN88" s="12"/>
      <c r="AO88" s="12"/>
      <c r="AP88" s="9"/>
      <c r="AQ88" s="9"/>
      <c r="AR88" s="9"/>
      <c r="AZ88" s="9"/>
      <c r="BA88" s="9"/>
      <c r="BB88" s="9"/>
      <c r="BC88" s="9"/>
      <c r="BD88" s="9"/>
      <c r="BE88" s="9"/>
    </row>
    <row r="89" spans="21:30" ht="12.75">
      <c r="U89" s="7"/>
      <c r="V89" s="253"/>
      <c r="W89" s="7"/>
      <c r="X89" s="253"/>
      <c r="Y89" s="7"/>
      <c r="Z89" s="7"/>
      <c r="AA89" s="7"/>
      <c r="AB89" s="7"/>
      <c r="AC89" s="7"/>
      <c r="AD89" s="7"/>
    </row>
  </sheetData>
  <sheetProtection/>
  <mergeCells count="184">
    <mergeCell ref="B1:BA1"/>
    <mergeCell ref="B2:BA2"/>
    <mergeCell ref="B3:BA3"/>
    <mergeCell ref="T4:U4"/>
    <mergeCell ref="X4:AP4"/>
    <mergeCell ref="AZ4:BE4"/>
    <mergeCell ref="T5:V5"/>
    <mergeCell ref="X5:AN5"/>
    <mergeCell ref="AZ5:BE5"/>
    <mergeCell ref="X6:AF6"/>
    <mergeCell ref="AZ6:BE6"/>
    <mergeCell ref="W7:AB7"/>
    <mergeCell ref="AD7:AS7"/>
    <mergeCell ref="AZ7:BE7"/>
    <mergeCell ref="A8:V8"/>
    <mergeCell ref="W8:AC8"/>
    <mergeCell ref="AD8:AS8"/>
    <mergeCell ref="AZ8:BE8"/>
    <mergeCell ref="T9:V9"/>
    <mergeCell ref="W9:AC9"/>
    <mergeCell ref="AD9:AS9"/>
    <mergeCell ref="AZ9:BE9"/>
    <mergeCell ref="W10:Z10"/>
    <mergeCell ref="AE10:AS10"/>
    <mergeCell ref="AZ10:BE10"/>
    <mergeCell ref="B12:B18"/>
    <mergeCell ref="T12:V18"/>
    <mergeCell ref="W12:AD18"/>
    <mergeCell ref="AE12:AF14"/>
    <mergeCell ref="AG12:AN14"/>
    <mergeCell ref="AO12:AO18"/>
    <mergeCell ref="AP12:AW14"/>
    <mergeCell ref="AX12:BE12"/>
    <mergeCell ref="AX13:BE13"/>
    <mergeCell ref="AX14:BE14"/>
    <mergeCell ref="AE15:AE18"/>
    <mergeCell ref="AF15:AF18"/>
    <mergeCell ref="AG15:AG18"/>
    <mergeCell ref="AH15:AN15"/>
    <mergeCell ref="AP15:AP18"/>
    <mergeCell ref="AQ15:AQ18"/>
    <mergeCell ref="AR15:AR18"/>
    <mergeCell ref="BB15:BE15"/>
    <mergeCell ref="AH16:AI17"/>
    <mergeCell ref="AJ16:AK17"/>
    <mergeCell ref="AL16:AM17"/>
    <mergeCell ref="AN16:AN18"/>
    <mergeCell ref="AX16:BA16"/>
    <mergeCell ref="BB16:BE16"/>
    <mergeCell ref="AS15:AS18"/>
    <mergeCell ref="AT15:AT18"/>
    <mergeCell ref="AU15:AU18"/>
    <mergeCell ref="BK16:BK18"/>
    <mergeCell ref="AX17:AX18"/>
    <mergeCell ref="AY17:BA17"/>
    <mergeCell ref="BB17:BB18"/>
    <mergeCell ref="BC17:BE17"/>
    <mergeCell ref="T19:V19"/>
    <mergeCell ref="W19:AD19"/>
    <mergeCell ref="AV15:AV18"/>
    <mergeCell ref="AW15:AW18"/>
    <mergeCell ref="AX15:BA15"/>
    <mergeCell ref="B20:BE20"/>
    <mergeCell ref="B21:BE21"/>
    <mergeCell ref="T22:V22"/>
    <mergeCell ref="W22:AD22"/>
    <mergeCell ref="T23:V23"/>
    <mergeCell ref="W23:AD23"/>
    <mergeCell ref="T24:V24"/>
    <mergeCell ref="W24:AD24"/>
    <mergeCell ref="B25:AD25"/>
    <mergeCell ref="B26:BE26"/>
    <mergeCell ref="W27:AD27"/>
    <mergeCell ref="W28:AD28"/>
    <mergeCell ref="B29:AD29"/>
    <mergeCell ref="B30:BE30"/>
    <mergeCell ref="T33:V33"/>
    <mergeCell ref="W33:AD33"/>
    <mergeCell ref="B34:AD34"/>
    <mergeCell ref="B35:AD35"/>
    <mergeCell ref="T31:V31"/>
    <mergeCell ref="W31:AD31"/>
    <mergeCell ref="T32:V32"/>
    <mergeCell ref="W32:AD32"/>
    <mergeCell ref="B36:BE36"/>
    <mergeCell ref="B37:BE37"/>
    <mergeCell ref="T38:V38"/>
    <mergeCell ref="W38:AD38"/>
    <mergeCell ref="T39:V39"/>
    <mergeCell ref="W39:AD39"/>
    <mergeCell ref="T40:V40"/>
    <mergeCell ref="W40:AD40"/>
    <mergeCell ref="T41:V41"/>
    <mergeCell ref="W41:AD41"/>
    <mergeCell ref="B42:AD42"/>
    <mergeCell ref="B43:BE43"/>
    <mergeCell ref="T44:V44"/>
    <mergeCell ref="W44:AD44"/>
    <mergeCell ref="T45:V45"/>
    <mergeCell ref="W45:AD45"/>
    <mergeCell ref="T46:V46"/>
    <mergeCell ref="W46:AD46"/>
    <mergeCell ref="B47:AD47"/>
    <mergeCell ref="B48:AD48"/>
    <mergeCell ref="B49:AD49"/>
    <mergeCell ref="B50:B57"/>
    <mergeCell ref="U50:V50"/>
    <mergeCell ref="AB50:AD57"/>
    <mergeCell ref="U53:V53"/>
    <mergeCell ref="T56:U56"/>
    <mergeCell ref="AE50:AO50"/>
    <mergeCell ref="AP50:AW50"/>
    <mergeCell ref="U51:V51"/>
    <mergeCell ref="AE51:AO51"/>
    <mergeCell ref="AP51:AW51"/>
    <mergeCell ref="U52:V52"/>
    <mergeCell ref="AE52:AO52"/>
    <mergeCell ref="AP52:AW52"/>
    <mergeCell ref="AE53:AO53"/>
    <mergeCell ref="AP53:AW53"/>
    <mergeCell ref="AE54:AO54"/>
    <mergeCell ref="AP54:AW54"/>
    <mergeCell ref="T55:V55"/>
    <mergeCell ref="AE55:AO55"/>
    <mergeCell ref="AP55:AW55"/>
    <mergeCell ref="AE56:AO56"/>
    <mergeCell ref="AP56:AW56"/>
    <mergeCell ref="T57:V57"/>
    <mergeCell ref="AE57:AO57"/>
    <mergeCell ref="AP57:AW57"/>
    <mergeCell ref="AF60:BD60"/>
    <mergeCell ref="B62:T64"/>
    <mergeCell ref="U62:U64"/>
    <mergeCell ref="V62:X64"/>
    <mergeCell ref="Y62:Z63"/>
    <mergeCell ref="AA62:AB63"/>
    <mergeCell ref="AG62:AQ62"/>
    <mergeCell ref="AG64:AQ64"/>
    <mergeCell ref="AR62:AW62"/>
    <mergeCell ref="AX62:AZ62"/>
    <mergeCell ref="BA62:BD62"/>
    <mergeCell ref="AG63:AQ63"/>
    <mergeCell ref="AR63:AW63"/>
    <mergeCell ref="AX63:AZ63"/>
    <mergeCell ref="BA63:BD63"/>
    <mergeCell ref="AR64:AW64"/>
    <mergeCell ref="AX64:AZ64"/>
    <mergeCell ref="BA64:BD64"/>
    <mergeCell ref="B65:T67"/>
    <mergeCell ref="U65:U67"/>
    <mergeCell ref="V65:X67"/>
    <mergeCell ref="Y65:Y67"/>
    <mergeCell ref="Z65:Z67"/>
    <mergeCell ref="AA65:AA67"/>
    <mergeCell ref="AB65:AB67"/>
    <mergeCell ref="AF67:BC67"/>
    <mergeCell ref="B68:T69"/>
    <mergeCell ref="U68:U69"/>
    <mergeCell ref="V68:X69"/>
    <mergeCell ref="Y68:Y69"/>
    <mergeCell ref="Z68:Z69"/>
    <mergeCell ref="AA68:AA69"/>
    <mergeCell ref="AB68:AB69"/>
    <mergeCell ref="AG68:AW68"/>
    <mergeCell ref="AX68:BC68"/>
    <mergeCell ref="AG69:AW69"/>
    <mergeCell ref="AX69:BC69"/>
    <mergeCell ref="B70:T72"/>
    <mergeCell ref="U70:U72"/>
    <mergeCell ref="V70:X72"/>
    <mergeCell ref="Y70:Y72"/>
    <mergeCell ref="Z70:Z72"/>
    <mergeCell ref="AA70:AA72"/>
    <mergeCell ref="AB70:AB72"/>
    <mergeCell ref="AG70:AW70"/>
    <mergeCell ref="AF78:BC78"/>
    <mergeCell ref="AL81:AU82"/>
    <mergeCell ref="B85:Z85"/>
    <mergeCell ref="AX70:BC70"/>
    <mergeCell ref="B73:T73"/>
    <mergeCell ref="V73:X73"/>
    <mergeCell ref="X74:Z74"/>
    <mergeCell ref="U76:X76"/>
    <mergeCell ref="AG76:BA76"/>
  </mergeCells>
  <printOptions/>
  <pageMargins left="0.3937007874015748" right="0.1968503937007874" top="0.3937007874015748" bottom="0" header="0" footer="0"/>
  <pageSetup fitToHeight="1" fitToWidth="1" horizontalDpi="600" verticalDpi="600" orientation="portrait" paperSize="9" scale="15" r:id="rId2"/>
  <rowBreaks count="1" manualBreakCount="1">
    <brk id="32" max="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yakynina</cp:lastModifiedBy>
  <cp:lastPrinted>2019-05-16T06:36:24Z</cp:lastPrinted>
  <dcterms:created xsi:type="dcterms:W3CDTF">2014-01-13T08:19:54Z</dcterms:created>
  <dcterms:modified xsi:type="dcterms:W3CDTF">2019-06-06T08:41:17Z</dcterms:modified>
  <cp:category/>
  <cp:version/>
  <cp:contentType/>
  <cp:contentStatus/>
</cp:coreProperties>
</file>