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11760" activeTab="0"/>
  </bookViews>
  <sheets>
    <sheet name="Маг ОНП 1 курс" sheetId="1" r:id="rId1"/>
    <sheet name="Маг ОПП 1 курс" sheetId="2" r:id="rId2"/>
    <sheet name="Магистр  ОНП 2 курс" sheetId="3" r:id="rId3"/>
    <sheet name="Магистр  ОПП 2 курс" sheetId="4" r:id="rId4"/>
  </sheets>
  <definedNames>
    <definedName name="_xlnm.Print_Area" localSheetId="0">'Маг ОНП 1 курс'!$A$1:$BH$70</definedName>
    <definedName name="_xlnm.Print_Area" localSheetId="1">'Маг ОПП 1 курс'!$A$1:$BH$70</definedName>
    <definedName name="_xlnm.Print_Area" localSheetId="2">'Магистр  ОНП 2 курс'!$A$1:$BG$75</definedName>
    <definedName name="_xlnm.Print_Area" localSheetId="3">'Магистр  ОПП 2 курс'!$A$1:$BG$70</definedName>
  </definedNames>
  <calcPr fullCalcOnLoad="1"/>
</workbook>
</file>

<file path=xl/sharedStrings.xml><?xml version="1.0" encoding="utf-8"?>
<sst xmlns="http://schemas.openxmlformats.org/spreadsheetml/2006/main" count="626" uniqueCount="188">
  <si>
    <t>РОБОЧИЙ   НАВЧАЛЬНИЙ   ПЛАН</t>
  </si>
  <si>
    <t>Факультет (інститут)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</si>
  <si>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</si>
  <si>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</si>
  <si>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</si>
  <si>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</si>
  <si>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</si>
  <si>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</si>
  <si>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</si>
  <si>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</si>
  <si>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</si>
  <si>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</si>
  <si>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</si>
  <si>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</si>
  <si>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</si>
  <si>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</si>
  <si>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</si>
  <si>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</si>
  <si>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</si>
  <si>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</si>
  <si>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</si>
  <si>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</si>
  <si>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</si>
  <si>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</si>
  <si>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</si>
  <si>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</si>
  <si>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</si>
  <si>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</si>
  <si>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</si>
  <si>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</si>
  <si>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</si>
  <si>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</si>
  <si>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</si>
  <si>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</si>
  <si>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</si>
  <si>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</si>
  <si>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</si>
  <si>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</si>
  <si>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</si>
  <si>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</si>
  <si>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</si>
  <si>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</si>
  <si>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</si>
  <si>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</si>
  <si>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</si>
  <si>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</si>
  <si>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</si>
  <si>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</si>
  <si>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</si>
  <si>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</si>
  <si>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</si>
  <si>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</si>
  <si>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</si>
  <si>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</si>
  <si>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</si>
  <si>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</si>
  <si>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</si>
  <si>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</si>
  <si>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</si>
  <si>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</si>
  <si>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</si>
  <si>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</si>
  <si>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ЗАТВЕРДЖУЮ</t>
  </si>
  <si>
    <t>18 тижнів</t>
  </si>
  <si>
    <t>Обсяг
дисцип-ліни</t>
  </si>
  <si>
    <t>ЕК</t>
  </si>
  <si>
    <t>d - кількість членів ЕК з даної кафедри</t>
  </si>
  <si>
    <t>Освітній ступінь</t>
  </si>
  <si>
    <t xml:space="preserve">  АТЕСТАЦІЯ  ВИПУСКНИКІВ</t>
  </si>
  <si>
    <t>Форма  атестації випускників</t>
  </si>
  <si>
    <t xml:space="preserve">  </t>
  </si>
  <si>
    <t>Спеціальність (код і назва)</t>
  </si>
  <si>
    <t>І.3.Дослідницький (науковий) компонент (за вибором студентів)</t>
  </si>
  <si>
    <t xml:space="preserve"> І.2.Навчальні дисципліни базової підготовки (за вибором студентів)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</si>
  <si>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</si>
  <si>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</si>
  <si>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</si>
  <si>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</si>
  <si>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</si>
  <si>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ВСЬОГО ЗА ЦИКЛ ПРОФЕСІЙНОЇ ПІДГОТОВКИ:</t>
  </si>
  <si>
    <t>РАЗОМ ЗА ТЕРМІН  НАВЧАННЯ:</t>
  </si>
  <si>
    <t xml:space="preserve">                              ________________________Ю.І.Якименко                                        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</si>
  <si>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</si>
  <si>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</si>
  <si>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Розподіл аудиторних годин на тиждень за
курсами і семестрами</t>
  </si>
  <si>
    <t xml:space="preserve">     Перший проректор  КПІ  ім. Ігоря Сікорського</t>
  </si>
  <si>
    <t xml:space="preserve">    Перший  проректор  КПІ  ім. Ігоря Сікорського</t>
  </si>
  <si>
    <r>
      <t xml:space="preserve">    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Ю.І. Якименко</t>
    </r>
  </si>
  <si>
    <t>Індивідуальні
 заняття</t>
  </si>
  <si>
    <t xml:space="preserve">Лабораторні </t>
  </si>
  <si>
    <t xml:space="preserve">Лекції  </t>
  </si>
  <si>
    <t>Практ.
(семінари)</t>
  </si>
  <si>
    <t>за  НП</t>
  </si>
  <si>
    <t>з урахуван. Інд занять</t>
  </si>
  <si>
    <t>Лаборатор
(комп.практ)</t>
  </si>
  <si>
    <t>1 рік 4 міс.</t>
  </si>
  <si>
    <t xml:space="preserve">ІІ.2.Навчальні дисципліни  професійної та практичної підготовки (за вибором студентів)    </t>
  </si>
  <si>
    <t>1 рік 9 міс.</t>
  </si>
  <si>
    <t xml:space="preserve">ІІ.2.Навчальні дисципліни  професійно  та практичної підготовки (за вибором студентів)    </t>
  </si>
  <si>
    <t>Разом за п.1.1.</t>
  </si>
  <si>
    <t>Разом за п.1.2.</t>
  </si>
  <si>
    <t>Разом за п.1.3.</t>
  </si>
  <si>
    <t>Разом за п.2.1.</t>
  </si>
  <si>
    <t>Разом за п.2.2.</t>
  </si>
  <si>
    <t>40*</t>
  </si>
  <si>
    <t>*якщо голова ЕК зовнішній  - 39,5 год</t>
  </si>
  <si>
    <t>121 Інженерія програмного забезпечення</t>
  </si>
  <si>
    <t xml:space="preserve">Автоматизованих систем обробки інформації і управління </t>
  </si>
  <si>
    <t>інформатики та</t>
  </si>
  <si>
    <t>3 семестр</t>
  </si>
  <si>
    <t>4 семестр</t>
  </si>
  <si>
    <t>Автоматизованих систем обробки інформації  і управління</t>
  </si>
  <si>
    <t>Обчислювальної техніки</t>
  </si>
  <si>
    <t>В.о. завідувача кафедри</t>
  </si>
  <si>
    <t xml:space="preserve"> 18 тижнів</t>
  </si>
  <si>
    <t>Переддипломна практика</t>
  </si>
  <si>
    <t>х</t>
  </si>
  <si>
    <t>Автоматизованих систем обробки інформації і управління</t>
  </si>
  <si>
    <t>I курс</t>
  </si>
  <si>
    <t>1 семестр</t>
  </si>
  <si>
    <t>2 семестр</t>
  </si>
  <si>
    <t>Англійської мови гуманітарного спрямування №3</t>
  </si>
  <si>
    <t>ІІ курс</t>
  </si>
  <si>
    <t>Науково-дослідна практика</t>
  </si>
  <si>
    <t>Захист магістерської дисертації</t>
  </si>
  <si>
    <t>Кібернетики хіміко-технологічних процесів</t>
  </si>
  <si>
    <t>Психології і педагогіки</t>
  </si>
  <si>
    <t xml:space="preserve">Наукова робота за темою магістерської дисертації – 2.  Науково-дослідна робота за темою магістерської дисертації </t>
  </si>
  <si>
    <t>Робота над магістерською дисертацією</t>
  </si>
  <si>
    <t>Конструювання верстатів і машин</t>
  </si>
  <si>
    <t>Програмування систем штучного інтелекту</t>
  </si>
  <si>
    <t>Менеджменту</t>
  </si>
  <si>
    <t>Менеджмент проектів програмного забезпечення</t>
  </si>
  <si>
    <t>Оброблення надвеликих масивів даних</t>
  </si>
  <si>
    <t>Наукова робота за темою магістерської дисертації -1. Основи наукових досліджень</t>
  </si>
  <si>
    <t>обчислювальної</t>
  </si>
  <si>
    <t>техніки</t>
  </si>
  <si>
    <t>0.5*4=2</t>
  </si>
  <si>
    <t>Практикум з іншомовного наукового спілкування-2. Іноземна мова для науковців</t>
  </si>
  <si>
    <t xml:space="preserve">        РОЗПОДІЛ   ГОДИН ПО ПІДГОТОВЦІ ТА ЗАХИСТУ МАГІСТЕРСЬКОЇ ДИСЕРТАЦІЇ                                           </t>
  </si>
  <si>
    <t>Практикум з іншомовноrо професійного спілкування</t>
  </si>
  <si>
    <t xml:space="preserve">Стратегії розвитку інформаційних систем </t>
  </si>
  <si>
    <t>Оброблення надвеликих масивів даних (курсова робота)</t>
  </si>
  <si>
    <t>Інтелектуальна власність та патенознавство - 1. Право інтелектуальної власності</t>
  </si>
  <si>
    <t>Інформаційного права та права інтелектуальної власності</t>
  </si>
  <si>
    <t>Інтелектуальна власність та патенознавство - 2. Патентознавство та набуття прав</t>
  </si>
  <si>
    <t>НАЦІОНАЛЬНИЙ ТЕХНІЧНИЙ УНІВЕРСИТЕТ УКРАЇНИ "КИЇВСЬКИЙ ПОЛІТЕХНІЧНИЙ ІНСТИТУ імені ІГОРЯ  СІКОРСЬКОГО"</t>
  </si>
  <si>
    <r>
      <t xml:space="preserve">"_____"_________________ </t>
    </r>
    <r>
      <rPr>
        <b/>
        <sz val="26"/>
        <rFont val="Arial"/>
        <family val="2"/>
      </rPr>
      <t>2019 р.</t>
    </r>
  </si>
  <si>
    <t>Інженерія програмного забезпечення комп'ютеризованих систем</t>
  </si>
  <si>
    <t xml:space="preserve"> з інженерії програмного</t>
  </si>
  <si>
    <t>забезпечення</t>
  </si>
  <si>
    <r>
      <t xml:space="preserve">Ухвалено на засіданні Вченої ради  факультету ІОТ, ПРОТОКОЛ </t>
    </r>
    <r>
      <rPr>
        <b/>
        <i/>
        <u val="single"/>
        <sz val="26"/>
        <rFont val="Arial"/>
        <family val="2"/>
      </rPr>
      <t>№ 9 від 29 березня  2019 р.</t>
    </r>
  </si>
  <si>
    <t>/    Павлов О.А. /</t>
  </si>
  <si>
    <t xml:space="preserve">Декан факультету      </t>
  </si>
  <si>
    <t xml:space="preserve">                </t>
  </si>
  <si>
    <t>/ Теленик С.Ф. /</t>
  </si>
  <si>
    <t>Технічної кібернетики</t>
  </si>
  <si>
    <t xml:space="preserve">   ЗАТВЕРДЖУЮ</t>
  </si>
  <si>
    <t xml:space="preserve">за освітньо-науковою програмою магістерської підготовки </t>
  </si>
  <si>
    <t>ІП-91мн (3+0)</t>
  </si>
  <si>
    <t>Менеджмент</t>
  </si>
  <si>
    <t>Основи сталого розвитку суспільства</t>
  </si>
  <si>
    <t xml:space="preserve">            на 2019 / 2020 навчальний рік</t>
  </si>
  <si>
    <t xml:space="preserve">за освітньо-професійною програмою магістерської підготовки </t>
  </si>
  <si>
    <t>ІП-92мп (15+5)</t>
  </si>
  <si>
    <t>01.09-27.10.2019</t>
  </si>
  <si>
    <t>23.12 по 31.12.2019 р.</t>
  </si>
  <si>
    <t>ІП-82мп (15+4)</t>
  </si>
  <si>
    <t xml:space="preserve">за освітньо-професійною програмою магістерської підготовки  "Інженерія програмного
                                                             забезпечення комп’ютеризованих систем"                                                         </t>
  </si>
  <si>
    <t>ІП-81мн (3+1)</t>
  </si>
  <si>
    <t xml:space="preserve">за освітньо-науковою програмою магістерської підготовки  "Інженерія програмного
                                                             забезпечення комп’ютеризованих систем"                                                         </t>
  </si>
  <si>
    <t xml:space="preserve">                          на 2019 / 2020  навчальний рік</t>
  </si>
  <si>
    <t xml:space="preserve">     прийом 2018 року</t>
  </si>
  <si>
    <t>03.02-08.03   2020</t>
  </si>
  <si>
    <t>18.05 по 31.05.2020 р.</t>
  </si>
  <si>
    <t>Педагогічна майстерність</t>
  </si>
  <si>
    <t>Формальні методи програмної інженерії</t>
  </si>
  <si>
    <t xml:space="preserve">Методи та системи підтримки прийняття рішень </t>
  </si>
  <si>
    <t>Методологія і технології побудови інформаційних систем</t>
  </si>
  <si>
    <t>Блок 1 Програмне забезпечення інформаційних управляючих систем та технологій</t>
  </si>
  <si>
    <t>Сучасні технології розроблення програмного забезпечення - 1. Хмарні та GRID-технології</t>
  </si>
  <si>
    <t>Сучасні технології розроблення програмного забезпечення - 2. Реактивне програмування</t>
  </si>
  <si>
    <t>Практикум з іншомовноrо наукового спілкування - 1. Іншомовне професійне спілкування</t>
  </si>
  <si>
    <t>прийом 2019</t>
  </si>
  <si>
    <t>Інтелектуальні інформаційні системи, інженерія знань та мультиагентні технології</t>
  </si>
  <si>
    <t>Глибинне машинне навчання</t>
  </si>
  <si>
    <t>Основи машинного навчання-1</t>
  </si>
  <si>
    <t>Основи машинного навчання-2. Курсова робота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</si>
</sst>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sz val="30"/>
      <name val="Arial Cyr"/>
      <family val="0"/>
    </font>
    <font>
      <b/>
      <sz val="26"/>
      <name val="Arial Cyr"/>
      <family val="0"/>
    </font>
    <font>
      <b/>
      <sz val="36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0"/>
      <name val="Arial Cyr"/>
      <family val="0"/>
    </font>
    <font>
      <b/>
      <sz val="32"/>
      <name val="Arial Cyr"/>
      <family val="0"/>
    </font>
    <font>
      <sz val="24"/>
      <name val="Arial Cyr"/>
      <family val="0"/>
    </font>
    <font>
      <sz val="24"/>
      <name val="Arial"/>
      <family val="2"/>
    </font>
    <font>
      <b/>
      <u val="single"/>
      <sz val="14"/>
      <name val="Arial"/>
      <family val="2"/>
    </font>
    <font>
      <b/>
      <sz val="36"/>
      <name val="Arial"/>
      <family val="2"/>
    </font>
    <font>
      <sz val="36"/>
      <name val="Arial Cyr"/>
      <family val="0"/>
    </font>
    <font>
      <sz val="3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i/>
      <u val="single"/>
      <sz val="26"/>
      <name val="Arial"/>
      <family val="2"/>
    </font>
    <font>
      <b/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26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 vertical="justify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49" fontId="23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 vertical="justify"/>
      <protection/>
    </xf>
    <xf numFmtId="0" fontId="18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38" fillId="0" borderId="16" xfId="0" applyNumberFormat="1" applyFont="1" applyFill="1" applyBorder="1" applyAlignment="1">
      <alignment horizontal="center" vertical="center" wrapText="1" shrinkToFit="1"/>
    </xf>
    <xf numFmtId="0" fontId="38" fillId="0" borderId="17" xfId="0" applyNumberFormat="1" applyFont="1" applyFill="1" applyBorder="1" applyAlignment="1">
      <alignment horizontal="center" vertical="center" wrapText="1" shrinkToFit="1"/>
    </xf>
    <xf numFmtId="0" fontId="38" fillId="0" borderId="18" xfId="0" applyNumberFormat="1" applyFont="1" applyFill="1" applyBorder="1" applyAlignment="1">
      <alignment horizontal="center" vertical="center" wrapText="1" shrinkToFit="1"/>
    </xf>
    <xf numFmtId="0" fontId="38" fillId="0" borderId="19" xfId="0" applyNumberFormat="1" applyFont="1" applyFill="1" applyBorder="1" applyAlignment="1">
      <alignment horizontal="center" vertical="center" wrapText="1" shrinkToFit="1"/>
    </xf>
    <xf numFmtId="0" fontId="38" fillId="0" borderId="20" xfId="0" applyNumberFormat="1" applyFont="1" applyFill="1" applyBorder="1" applyAlignment="1">
      <alignment horizontal="center" vertical="center" shrinkToFit="1"/>
    </xf>
    <xf numFmtId="0" fontId="38" fillId="0" borderId="16" xfId="0" applyNumberFormat="1" applyFont="1" applyFill="1" applyBorder="1" applyAlignment="1">
      <alignment horizontal="center" vertical="center" shrinkToFit="1"/>
    </xf>
    <xf numFmtId="0" fontId="38" fillId="0" borderId="18" xfId="0" applyNumberFormat="1" applyFont="1" applyFill="1" applyBorder="1" applyAlignment="1">
      <alignment horizontal="center" vertical="center" shrinkToFit="1"/>
    </xf>
    <xf numFmtId="0" fontId="38" fillId="0" borderId="21" xfId="0" applyNumberFormat="1" applyFont="1" applyFill="1" applyBorder="1" applyAlignment="1">
      <alignment horizontal="center" vertical="center" shrinkToFit="1"/>
    </xf>
    <xf numFmtId="1" fontId="38" fillId="0" borderId="21" xfId="0" applyNumberFormat="1" applyFont="1" applyFill="1" applyBorder="1" applyAlignment="1">
      <alignment horizontal="center" vertical="center" shrinkToFit="1"/>
    </xf>
    <xf numFmtId="1" fontId="38" fillId="0" borderId="16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left" vertical="center"/>
    </xf>
    <xf numFmtId="0" fontId="38" fillId="0" borderId="22" xfId="0" applyNumberFormat="1" applyFont="1" applyFill="1" applyBorder="1" applyAlignment="1">
      <alignment horizontal="center" vertical="center" wrapText="1" shrinkToFit="1"/>
    </xf>
    <xf numFmtId="0" fontId="38" fillId="0" borderId="23" xfId="0" applyNumberFormat="1" applyFont="1" applyFill="1" applyBorder="1" applyAlignment="1">
      <alignment horizontal="center" vertical="center" wrapText="1" shrinkToFit="1"/>
    </xf>
    <xf numFmtId="0" fontId="38" fillId="0" borderId="24" xfId="0" applyNumberFormat="1" applyFont="1" applyFill="1" applyBorder="1" applyAlignment="1">
      <alignment horizontal="center" vertical="center" wrapText="1" shrinkToFit="1"/>
    </xf>
    <xf numFmtId="0" fontId="38" fillId="0" borderId="25" xfId="0" applyNumberFormat="1" applyFont="1" applyFill="1" applyBorder="1" applyAlignment="1">
      <alignment horizontal="center" vertical="center" wrapText="1" shrinkToFit="1"/>
    </xf>
    <xf numFmtId="0" fontId="38" fillId="0" borderId="26" xfId="0" applyNumberFormat="1" applyFont="1" applyFill="1" applyBorder="1" applyAlignment="1">
      <alignment horizontal="center" vertical="center" shrinkToFit="1"/>
    </xf>
    <xf numFmtId="0" fontId="38" fillId="0" borderId="27" xfId="0" applyNumberFormat="1" applyFont="1" applyFill="1" applyBorder="1" applyAlignment="1">
      <alignment horizontal="center" vertical="center" shrinkToFit="1"/>
    </xf>
    <xf numFmtId="0" fontId="38" fillId="0" borderId="28" xfId="0" applyNumberFormat="1" applyFont="1" applyFill="1" applyBorder="1" applyAlignment="1">
      <alignment horizontal="center" vertical="center" shrinkToFit="1"/>
    </xf>
    <xf numFmtId="0" fontId="38" fillId="0" borderId="29" xfId="0" applyNumberFormat="1" applyFont="1" applyFill="1" applyBorder="1" applyAlignment="1">
      <alignment horizontal="center" vertical="center" shrinkToFit="1"/>
    </xf>
    <xf numFmtId="1" fontId="38" fillId="0" borderId="27" xfId="0" applyNumberFormat="1" applyFont="1" applyFill="1" applyBorder="1" applyAlignment="1">
      <alignment horizontal="center" vertical="center"/>
    </xf>
    <xf numFmtId="1" fontId="38" fillId="0" borderId="28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 shrinkToFit="1"/>
    </xf>
    <xf numFmtId="0" fontId="38" fillId="0" borderId="30" xfId="0" applyNumberFormat="1" applyFont="1" applyFill="1" applyBorder="1" applyAlignment="1">
      <alignment horizontal="center" vertical="center" wrapText="1" shrinkToFit="1"/>
    </xf>
    <xf numFmtId="0" fontId="38" fillId="0" borderId="13" xfId="0" applyNumberFormat="1" applyFont="1" applyFill="1" applyBorder="1" applyAlignment="1">
      <alignment horizontal="center" vertical="center" wrapText="1" shrinkToFit="1"/>
    </xf>
    <xf numFmtId="0" fontId="38" fillId="0" borderId="31" xfId="0" applyNumberFormat="1" applyFont="1" applyFill="1" applyBorder="1" applyAlignment="1">
      <alignment horizontal="center" vertical="center" wrapText="1" shrinkToFit="1"/>
    </xf>
    <xf numFmtId="0" fontId="38" fillId="0" borderId="32" xfId="0" applyNumberFormat="1" applyFont="1" applyFill="1" applyBorder="1" applyAlignment="1">
      <alignment horizontal="center" vertical="center" shrinkToFit="1"/>
    </xf>
    <xf numFmtId="0" fontId="38" fillId="0" borderId="15" xfId="0" applyNumberFormat="1" applyFont="1" applyFill="1" applyBorder="1" applyAlignment="1">
      <alignment horizontal="center" vertical="center" shrinkToFit="1"/>
    </xf>
    <xf numFmtId="0" fontId="38" fillId="0" borderId="33" xfId="0" applyNumberFormat="1" applyFont="1" applyFill="1" applyBorder="1" applyAlignment="1">
      <alignment horizontal="center" vertical="center" shrinkToFit="1"/>
    </xf>
    <xf numFmtId="0" fontId="38" fillId="0" borderId="34" xfId="0" applyNumberFormat="1" applyFont="1" applyFill="1" applyBorder="1" applyAlignment="1">
      <alignment horizontal="center" vertical="center" shrinkToFit="1"/>
    </xf>
    <xf numFmtId="0" fontId="38" fillId="0" borderId="29" xfId="0" applyFont="1" applyFill="1" applyBorder="1" applyAlignment="1">
      <alignment horizontal="center" vertical="center"/>
    </xf>
    <xf numFmtId="0" fontId="38" fillId="0" borderId="35" xfId="0" applyNumberFormat="1" applyFont="1" applyFill="1" applyBorder="1" applyAlignment="1">
      <alignment horizontal="center" vertical="center" wrapText="1" shrinkToFit="1"/>
    </xf>
    <xf numFmtId="0" fontId="38" fillId="0" borderId="36" xfId="0" applyNumberFormat="1" applyFont="1" applyFill="1" applyBorder="1" applyAlignment="1">
      <alignment horizontal="center" vertical="center" wrapText="1" shrinkToFit="1"/>
    </xf>
    <xf numFmtId="0" fontId="38" fillId="0" borderId="37" xfId="0" applyNumberFormat="1" applyFont="1" applyFill="1" applyBorder="1" applyAlignment="1">
      <alignment horizontal="center" vertical="center" wrapText="1" shrinkToFit="1"/>
    </xf>
    <xf numFmtId="0" fontId="38" fillId="0" borderId="38" xfId="0" applyNumberFormat="1" applyFont="1" applyFill="1" applyBorder="1" applyAlignment="1">
      <alignment horizontal="center" vertical="center" wrapText="1" shrinkToFit="1"/>
    </xf>
    <xf numFmtId="0" fontId="38" fillId="0" borderId="3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9" xfId="0" applyNumberFormat="1" applyFont="1" applyFill="1" applyBorder="1" applyAlignment="1">
      <alignment horizontal="center" vertical="center" shrinkToFit="1"/>
    </xf>
    <xf numFmtId="0" fontId="38" fillId="0" borderId="40" xfId="0" applyNumberFormat="1" applyFont="1" applyFill="1" applyBorder="1" applyAlignment="1">
      <alignment horizontal="center" vertical="center" shrinkToFit="1"/>
    </xf>
    <xf numFmtId="0" fontId="38" fillId="0" borderId="41" xfId="0" applyNumberFormat="1" applyFont="1" applyFill="1" applyBorder="1" applyAlignment="1">
      <alignment horizontal="center" vertical="center" shrinkToFit="1"/>
    </xf>
    <xf numFmtId="0" fontId="38" fillId="0" borderId="42" xfId="0" applyNumberFormat="1" applyFont="1" applyFill="1" applyBorder="1" applyAlignment="1">
      <alignment horizontal="center" vertical="center" shrinkToFit="1"/>
    </xf>
    <xf numFmtId="199" fontId="38" fillId="0" borderId="39" xfId="0" applyNumberFormat="1" applyFont="1" applyFill="1" applyBorder="1" applyAlignment="1">
      <alignment horizontal="center" vertical="center" shrinkToFit="1"/>
    </xf>
    <xf numFmtId="1" fontId="38" fillId="0" borderId="21" xfId="0" applyNumberFormat="1" applyFont="1" applyFill="1" applyBorder="1" applyAlignment="1">
      <alignment horizontal="center" vertical="center"/>
    </xf>
    <xf numFmtId="1" fontId="38" fillId="0" borderId="16" xfId="0" applyNumberFormat="1" applyFont="1" applyFill="1" applyBorder="1" applyAlignment="1">
      <alignment horizontal="center" vertical="center"/>
    </xf>
    <xf numFmtId="1" fontId="38" fillId="0" borderId="18" xfId="0" applyNumberFormat="1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1" fontId="38" fillId="0" borderId="32" xfId="0" applyNumberFormat="1" applyFont="1" applyFill="1" applyBorder="1" applyAlignment="1">
      <alignment horizontal="center" vertical="center" shrinkToFit="1"/>
    </xf>
    <xf numFmtId="1" fontId="38" fillId="0" borderId="15" xfId="0" applyNumberFormat="1" applyFont="1" applyFill="1" applyBorder="1" applyAlignment="1">
      <alignment horizontal="center" vertical="center" shrinkToFit="1"/>
    </xf>
    <xf numFmtId="1" fontId="38" fillId="0" borderId="45" xfId="0" applyNumberFormat="1" applyFont="1" applyFill="1" applyBorder="1" applyAlignment="1">
      <alignment horizontal="center" vertical="center" shrinkToFit="1"/>
    </xf>
    <xf numFmtId="0" fontId="38" fillId="0" borderId="42" xfId="0" applyNumberFormat="1" applyFont="1" applyFill="1" applyBorder="1" applyAlignment="1">
      <alignment horizontal="center" vertical="center" wrapText="1" shrinkToFit="1"/>
    </xf>
    <xf numFmtId="0" fontId="38" fillId="0" borderId="40" xfId="0" applyNumberFormat="1" applyFont="1" applyFill="1" applyBorder="1" applyAlignment="1">
      <alignment horizontal="center" vertical="center" wrapText="1" shrinkToFit="1"/>
    </xf>
    <xf numFmtId="0" fontId="38" fillId="0" borderId="41" xfId="0" applyNumberFormat="1" applyFont="1" applyFill="1" applyBorder="1" applyAlignment="1">
      <alignment horizontal="center" vertical="center" wrapText="1" shrinkToFit="1"/>
    </xf>
    <xf numFmtId="1" fontId="38" fillId="0" borderId="41" xfId="0" applyNumberFormat="1" applyFont="1" applyFill="1" applyBorder="1" applyAlignment="1">
      <alignment horizontal="center" vertical="center" shrinkToFit="1"/>
    </xf>
    <xf numFmtId="0" fontId="38" fillId="0" borderId="46" xfId="0" applyNumberFormat="1" applyFont="1" applyFill="1" applyBorder="1" applyAlignment="1">
      <alignment horizontal="center" vertical="center" wrapText="1" shrinkToFit="1"/>
    </xf>
    <xf numFmtId="1" fontId="38" fillId="0" borderId="26" xfId="0" applyNumberFormat="1" applyFont="1" applyFill="1" applyBorder="1" applyAlignment="1">
      <alignment horizontal="center" vertical="center" shrinkToFit="1"/>
    </xf>
    <xf numFmtId="1" fontId="38" fillId="0" borderId="27" xfId="0" applyNumberFormat="1" applyFont="1" applyFill="1" applyBorder="1" applyAlignment="1">
      <alignment horizontal="center" vertical="center" shrinkToFit="1"/>
    </xf>
    <xf numFmtId="1" fontId="38" fillId="0" borderId="47" xfId="0" applyNumberFormat="1" applyFont="1" applyFill="1" applyBorder="1" applyAlignment="1">
      <alignment horizontal="center" vertical="center" shrinkToFit="1"/>
    </xf>
    <xf numFmtId="0" fontId="38" fillId="0" borderId="27" xfId="0" applyNumberFormat="1" applyFont="1" applyFill="1" applyBorder="1" applyAlignment="1">
      <alignment horizontal="center" vertical="center" wrapText="1" shrinkToFit="1"/>
    </xf>
    <xf numFmtId="0" fontId="38" fillId="0" borderId="47" xfId="0" applyNumberFormat="1" applyFont="1" applyFill="1" applyBorder="1" applyAlignment="1">
      <alignment horizontal="center" vertical="center" wrapText="1" shrinkToFit="1"/>
    </xf>
    <xf numFmtId="0" fontId="38" fillId="0" borderId="48" xfId="0" applyNumberFormat="1" applyFont="1" applyFill="1" applyBorder="1" applyAlignment="1">
      <alignment horizontal="center" vertical="center" shrinkToFit="1"/>
    </xf>
    <xf numFmtId="0" fontId="38" fillId="0" borderId="22" xfId="0" applyNumberFormat="1" applyFont="1" applyFill="1" applyBorder="1" applyAlignment="1">
      <alignment horizontal="center" vertical="center" shrinkToFit="1"/>
    </xf>
    <xf numFmtId="0" fontId="38" fillId="0" borderId="24" xfId="0" applyNumberFormat="1" applyFont="1" applyFill="1" applyBorder="1" applyAlignment="1">
      <alignment horizontal="center" vertical="center" shrinkToFit="1"/>
    </xf>
    <xf numFmtId="0" fontId="38" fillId="0" borderId="49" xfId="0" applyNumberFormat="1" applyFont="1" applyFill="1" applyBorder="1" applyAlignment="1">
      <alignment horizontal="center" vertical="center" shrinkToFit="1"/>
    </xf>
    <xf numFmtId="0" fontId="38" fillId="0" borderId="28" xfId="0" applyNumberFormat="1" applyFont="1" applyFill="1" applyBorder="1" applyAlignment="1">
      <alignment horizontal="center" vertical="center" wrapText="1" shrinkToFit="1"/>
    </xf>
    <xf numFmtId="0" fontId="38" fillId="0" borderId="50" xfId="0" applyNumberFormat="1" applyFont="1" applyFill="1" applyBorder="1" applyAlignment="1">
      <alignment horizontal="center" vertical="center" shrinkToFit="1"/>
    </xf>
    <xf numFmtId="0" fontId="38" fillId="0" borderId="51" xfId="0" applyNumberFormat="1" applyFont="1" applyFill="1" applyBorder="1" applyAlignment="1">
      <alignment horizontal="center" vertical="center" shrinkToFit="1"/>
    </xf>
    <xf numFmtId="0" fontId="38" fillId="0" borderId="52" xfId="0" applyNumberFormat="1" applyFont="1" applyFill="1" applyBorder="1" applyAlignment="1">
      <alignment horizontal="center" vertical="center" wrapText="1" shrinkToFit="1"/>
    </xf>
    <xf numFmtId="0" fontId="38" fillId="0" borderId="53" xfId="0" applyNumberFormat="1" applyFont="1" applyFill="1" applyBorder="1" applyAlignment="1">
      <alignment horizontal="center" vertical="center" wrapText="1" shrinkToFit="1"/>
    </xf>
    <xf numFmtId="0" fontId="38" fillId="0" borderId="54" xfId="0" applyNumberFormat="1" applyFont="1" applyFill="1" applyBorder="1" applyAlignment="1">
      <alignment horizontal="center" vertical="center" wrapText="1" shrinkToFit="1"/>
    </xf>
    <xf numFmtId="0" fontId="38" fillId="0" borderId="47" xfId="0" applyNumberFormat="1" applyFont="1" applyFill="1" applyBorder="1" applyAlignment="1">
      <alignment horizontal="center" vertical="center" shrinkToFit="1"/>
    </xf>
    <xf numFmtId="0" fontId="38" fillId="0" borderId="17" xfId="0" applyNumberFormat="1" applyFont="1" applyFill="1" applyBorder="1" applyAlignment="1">
      <alignment horizontal="center" vertical="center" shrinkToFit="1"/>
    </xf>
    <xf numFmtId="1" fontId="38" fillId="0" borderId="20" xfId="0" applyNumberFormat="1" applyFont="1" applyFill="1" applyBorder="1" applyAlignment="1">
      <alignment horizontal="center" vertical="center"/>
    </xf>
    <xf numFmtId="1" fontId="38" fillId="0" borderId="49" xfId="0" applyNumberFormat="1" applyFont="1" applyFill="1" applyBorder="1" applyAlignment="1">
      <alignment horizontal="center" vertical="center" shrinkToFit="1"/>
    </xf>
    <xf numFmtId="1" fontId="38" fillId="0" borderId="22" xfId="0" applyNumberFormat="1" applyFont="1" applyFill="1" applyBorder="1" applyAlignment="1">
      <alignment horizontal="center" vertical="center" shrinkToFit="1"/>
    </xf>
    <xf numFmtId="1" fontId="38" fillId="0" borderId="24" xfId="0" applyNumberFormat="1" applyFont="1" applyFill="1" applyBorder="1" applyAlignment="1">
      <alignment horizontal="center" vertical="center" shrinkToFit="1"/>
    </xf>
    <xf numFmtId="0" fontId="38" fillId="0" borderId="23" xfId="0" applyNumberFormat="1" applyFont="1" applyFill="1" applyBorder="1" applyAlignment="1">
      <alignment horizontal="center" vertical="center" shrinkToFit="1"/>
    </xf>
    <xf numFmtId="0" fontId="38" fillId="0" borderId="55" xfId="0" applyNumberFormat="1" applyFont="1" applyFill="1" applyBorder="1" applyAlignment="1">
      <alignment horizontal="center" vertical="center" shrinkToFit="1"/>
    </xf>
    <xf numFmtId="199" fontId="38" fillId="0" borderId="55" xfId="0" applyNumberFormat="1" applyFont="1" applyFill="1" applyBorder="1" applyAlignment="1">
      <alignment horizontal="center" vertical="center" shrinkToFit="1"/>
    </xf>
    <xf numFmtId="0" fontId="38" fillId="0" borderId="16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56" xfId="0" applyNumberFormat="1" applyFont="1" applyFill="1" applyBorder="1" applyAlignment="1">
      <alignment horizontal="center" vertical="center" wrapText="1" shrinkToFit="1"/>
    </xf>
    <xf numFmtId="0" fontId="38" fillId="0" borderId="45" xfId="0" applyNumberFormat="1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 wrapText="1" shrinkToFit="1"/>
    </xf>
    <xf numFmtId="0" fontId="38" fillId="0" borderId="45" xfId="0" applyNumberFormat="1" applyFont="1" applyFill="1" applyBorder="1" applyAlignment="1">
      <alignment horizontal="center" vertical="center" wrapText="1" shrinkToFit="1"/>
    </xf>
    <xf numFmtId="0" fontId="38" fillId="0" borderId="20" xfId="0" applyNumberFormat="1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0" fontId="38" fillId="0" borderId="17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48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30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" fontId="38" fillId="0" borderId="52" xfId="0" applyNumberFormat="1" applyFont="1" applyFill="1" applyBorder="1" applyAlignment="1">
      <alignment horizontal="center" vertical="center"/>
    </xf>
    <xf numFmtId="1" fontId="38" fillId="0" borderId="22" xfId="0" applyNumberFormat="1" applyFont="1" applyFill="1" applyBorder="1" applyAlignment="1">
      <alignment horizontal="center" vertical="center" wrapText="1"/>
    </xf>
    <xf numFmtId="1" fontId="38" fillId="0" borderId="23" xfId="0" applyNumberFormat="1" applyFont="1" applyFill="1" applyBorder="1" applyAlignment="1">
      <alignment horizontal="center" vertical="center" wrapText="1"/>
    </xf>
    <xf numFmtId="1" fontId="38" fillId="0" borderId="22" xfId="0" applyNumberFormat="1" applyFont="1" applyFill="1" applyBorder="1" applyAlignment="1">
      <alignment horizontal="center" vertical="center"/>
    </xf>
    <xf numFmtId="1" fontId="38" fillId="0" borderId="25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>
      <alignment horizontal="center" vertical="center" wrapText="1" shrinkToFit="1"/>
    </xf>
    <xf numFmtId="1" fontId="38" fillId="0" borderId="59" xfId="0" applyNumberFormat="1" applyFont="1" applyFill="1" applyBorder="1" applyAlignment="1">
      <alignment horizontal="center" vertical="center" wrapText="1" shrinkToFit="1"/>
    </xf>
    <xf numFmtId="1" fontId="38" fillId="0" borderId="35" xfId="0" applyNumberFormat="1" applyFont="1" applyFill="1" applyBorder="1" applyAlignment="1">
      <alignment horizontal="center" vertical="center" wrapText="1"/>
    </xf>
    <xf numFmtId="1" fontId="38" fillId="0" borderId="36" xfId="0" applyNumberFormat="1" applyFont="1" applyFill="1" applyBorder="1" applyAlignment="1">
      <alignment horizontal="center" vertical="center" wrapText="1"/>
    </xf>
    <xf numFmtId="1" fontId="38" fillId="0" borderId="35" xfId="0" applyNumberFormat="1" applyFont="1" applyFill="1" applyBorder="1" applyAlignment="1">
      <alignment horizontal="center" vertical="center"/>
    </xf>
    <xf numFmtId="1" fontId="38" fillId="0" borderId="60" xfId="0" applyNumberFormat="1" applyFont="1" applyFill="1" applyBorder="1" applyAlignment="1">
      <alignment horizontal="center" vertical="center" wrapText="1"/>
    </xf>
    <xf numFmtId="1" fontId="38" fillId="0" borderId="38" xfId="0" applyNumberFormat="1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199" fontId="38" fillId="0" borderId="21" xfId="0" applyNumberFormat="1" applyFont="1" applyFill="1" applyBorder="1" applyAlignment="1">
      <alignment horizontal="center" vertical="center" wrapText="1" shrinkToFit="1"/>
    </xf>
    <xf numFmtId="1" fontId="38" fillId="0" borderId="16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1" fontId="38" fillId="0" borderId="24" xfId="0" applyNumberFormat="1" applyFont="1" applyFill="1" applyBorder="1" applyAlignment="1">
      <alignment horizontal="center" vertical="center" wrapText="1" shrinkToFit="1"/>
    </xf>
    <xf numFmtId="0" fontId="40" fillId="0" borderId="23" xfId="0" applyNumberFormat="1" applyFont="1" applyFill="1" applyBorder="1" applyAlignment="1">
      <alignment horizontal="center" vertical="center" wrapText="1" shrinkToFit="1"/>
    </xf>
    <xf numFmtId="199" fontId="38" fillId="0" borderId="48" xfId="0" applyNumberFormat="1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1" fontId="38" fillId="0" borderId="49" xfId="0" applyNumberFormat="1" applyFont="1" applyFill="1" applyBorder="1" applyAlignment="1">
      <alignment horizontal="center" vertical="center" wrapText="1" shrinkToFit="1"/>
    </xf>
    <xf numFmtId="199" fontId="38" fillId="0" borderId="32" xfId="0" applyNumberFormat="1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center" vertical="center" wrapText="1" shrinkToFit="1"/>
    </xf>
    <xf numFmtId="1" fontId="38" fillId="0" borderId="17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left"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0" fillId="0" borderId="11" xfId="0" applyFont="1" applyFill="1" applyBorder="1" applyAlignment="1">
      <alignment/>
    </xf>
    <xf numFmtId="0" fontId="38" fillId="0" borderId="15" xfId="0" applyNumberFormat="1" applyFont="1" applyFill="1" applyBorder="1" applyAlignment="1">
      <alignment horizontal="center" vertical="center" textRotation="90" wrapText="1"/>
    </xf>
    <xf numFmtId="0" fontId="38" fillId="0" borderId="15" xfId="0" applyNumberFormat="1" applyFont="1" applyFill="1" applyBorder="1" applyAlignment="1">
      <alignment horizontal="center" vertical="center" textRotation="90" wrapText="1"/>
    </xf>
    <xf numFmtId="0" fontId="38" fillId="0" borderId="35" xfId="0" applyFont="1" applyFill="1" applyBorder="1" applyAlignment="1">
      <alignment horizontal="center" vertical="center" textRotation="90" wrapText="1"/>
    </xf>
    <xf numFmtId="0" fontId="38" fillId="0" borderId="36" xfId="0" applyFont="1" applyFill="1" applyBorder="1" applyAlignment="1">
      <alignment horizontal="center" vertical="center" textRotation="90" wrapText="1"/>
    </xf>
    <xf numFmtId="0" fontId="38" fillId="0" borderId="37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/>
    </xf>
    <xf numFmtId="0" fontId="11" fillId="0" borderId="6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vertical="top"/>
    </xf>
    <xf numFmtId="0" fontId="11" fillId="0" borderId="62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24" fillId="0" borderId="0" xfId="0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left" vertical="center"/>
    </xf>
    <xf numFmtId="1" fontId="38" fillId="0" borderId="67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/>
    </xf>
    <xf numFmtId="0" fontId="38" fillId="0" borderId="59" xfId="0" applyNumberFormat="1" applyFont="1" applyFill="1" applyBorder="1" applyAlignment="1">
      <alignment horizontal="center" vertical="center" shrinkToFit="1"/>
    </xf>
    <xf numFmtId="0" fontId="38" fillId="0" borderId="35" xfId="0" applyNumberFormat="1" applyFont="1" applyFill="1" applyBorder="1" applyAlignment="1">
      <alignment horizontal="center" vertical="center" shrinkToFit="1"/>
    </xf>
    <xf numFmtId="0" fontId="38" fillId="0" borderId="37" xfId="0" applyNumberFormat="1" applyFont="1" applyFill="1" applyBorder="1" applyAlignment="1">
      <alignment horizontal="center" vertical="center" shrinkToFit="1"/>
    </xf>
    <xf numFmtId="0" fontId="38" fillId="0" borderId="36" xfId="0" applyNumberFormat="1" applyFont="1" applyFill="1" applyBorder="1" applyAlignment="1">
      <alignment horizontal="center" vertical="center" shrinkToFit="1"/>
    </xf>
    <xf numFmtId="1" fontId="38" fillId="0" borderId="58" xfId="0" applyNumberFormat="1" applyFont="1" applyFill="1" applyBorder="1" applyAlignment="1">
      <alignment horizontal="center" vertical="center" shrinkToFit="1"/>
    </xf>
    <xf numFmtId="1" fontId="38" fillId="0" borderId="35" xfId="0" applyNumberFormat="1" applyFont="1" applyFill="1" applyBorder="1" applyAlignment="1">
      <alignment horizontal="center" vertical="center" shrinkToFit="1"/>
    </xf>
    <xf numFmtId="199" fontId="38" fillId="0" borderId="35" xfId="0" applyNumberFormat="1" applyFont="1" applyFill="1" applyBorder="1" applyAlignment="1">
      <alignment horizontal="center" vertical="center" shrinkToFit="1"/>
    </xf>
    <xf numFmtId="199" fontId="38" fillId="0" borderId="39" xfId="0" applyNumberFormat="1" applyFont="1" applyFill="1" applyBorder="1" applyAlignment="1">
      <alignment horizontal="center" vertical="center" wrapText="1" shrinkToFit="1"/>
    </xf>
    <xf numFmtId="1" fontId="38" fillId="0" borderId="41" xfId="0" applyNumberFormat="1" applyFont="1" applyFill="1" applyBorder="1" applyAlignment="1">
      <alignment horizontal="center" vertical="center" wrapText="1" shrinkToFit="1"/>
    </xf>
    <xf numFmtId="1" fontId="38" fillId="0" borderId="39" xfId="0" applyNumberFormat="1" applyFont="1" applyFill="1" applyBorder="1" applyAlignment="1">
      <alignment horizontal="center" vertical="center" wrapText="1" shrinkToFit="1"/>
    </xf>
    <xf numFmtId="0" fontId="40" fillId="0" borderId="48" xfId="0" applyNumberFormat="1" applyFont="1" applyFill="1" applyBorder="1" applyAlignment="1">
      <alignment horizontal="center" vertical="center" wrapText="1" shrinkToFit="1"/>
    </xf>
    <xf numFmtId="0" fontId="40" fillId="0" borderId="22" xfId="0" applyNumberFormat="1" applyFont="1" applyFill="1" applyBorder="1" applyAlignment="1">
      <alignment horizontal="center" vertical="center" wrapText="1" shrinkToFit="1"/>
    </xf>
    <xf numFmtId="0" fontId="40" fillId="0" borderId="29" xfId="0" applyNumberFormat="1" applyFont="1" applyFill="1" applyBorder="1" applyAlignment="1">
      <alignment horizontal="center" vertical="center" shrinkToFit="1"/>
    </xf>
    <xf numFmtId="0" fontId="40" fillId="0" borderId="27" xfId="0" applyNumberFormat="1" applyFont="1" applyFill="1" applyBorder="1" applyAlignment="1">
      <alignment horizontal="center" vertical="center" shrinkToFit="1"/>
    </xf>
    <xf numFmtId="0" fontId="40" fillId="0" borderId="28" xfId="0" applyNumberFormat="1" applyFont="1" applyFill="1" applyBorder="1" applyAlignment="1">
      <alignment horizontal="center" vertical="center" shrinkToFit="1"/>
    </xf>
    <xf numFmtId="1" fontId="40" fillId="0" borderId="26" xfId="0" applyNumberFormat="1" applyFont="1" applyFill="1" applyBorder="1" applyAlignment="1">
      <alignment horizontal="center" vertical="center" shrinkToFit="1"/>
    </xf>
    <xf numFmtId="1" fontId="40" fillId="0" borderId="27" xfId="0" applyNumberFormat="1" applyFont="1" applyFill="1" applyBorder="1" applyAlignment="1">
      <alignment horizontal="center" vertical="center" shrinkToFit="1"/>
    </xf>
    <xf numFmtId="1" fontId="40" fillId="0" borderId="24" xfId="0" applyNumberFormat="1" applyFont="1" applyFill="1" applyBorder="1" applyAlignment="1">
      <alignment horizontal="center" vertical="center" shrinkToFit="1"/>
    </xf>
    <xf numFmtId="0" fontId="40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left" vertical="center"/>
    </xf>
    <xf numFmtId="0" fontId="40" fillId="0" borderId="26" xfId="0" applyNumberFormat="1" applyFont="1" applyFill="1" applyBorder="1" applyAlignment="1">
      <alignment horizontal="center" vertical="center" shrinkToFit="1"/>
    </xf>
    <xf numFmtId="0" fontId="40" fillId="0" borderId="69" xfId="0" applyNumberFormat="1" applyFont="1" applyFill="1" applyBorder="1" applyAlignment="1">
      <alignment horizontal="center" vertical="center" shrinkToFit="1"/>
    </xf>
    <xf numFmtId="1" fontId="38" fillId="0" borderId="42" xfId="0" applyNumberFormat="1" applyFont="1" applyFill="1" applyBorder="1" applyAlignment="1">
      <alignment horizontal="center" vertical="center" wrapText="1" shrinkToFit="1"/>
    </xf>
    <xf numFmtId="199" fontId="38" fillId="0" borderId="42" xfId="0" applyNumberFormat="1" applyFont="1" applyFill="1" applyBorder="1" applyAlignment="1" applyProtection="1">
      <alignment horizontal="center" vertical="center"/>
      <protection/>
    </xf>
    <xf numFmtId="1" fontId="38" fillId="0" borderId="41" xfId="0" applyNumberFormat="1" applyFont="1" applyFill="1" applyBorder="1" applyAlignment="1" applyProtection="1">
      <alignment horizontal="center" vertical="center"/>
      <protection/>
    </xf>
    <xf numFmtId="1" fontId="38" fillId="0" borderId="42" xfId="0" applyNumberFormat="1" applyFont="1" applyFill="1" applyBorder="1" applyAlignment="1" applyProtection="1">
      <alignment horizontal="center" vertical="center"/>
      <protection/>
    </xf>
    <xf numFmtId="1" fontId="38" fillId="0" borderId="40" xfId="0" applyNumberFormat="1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99" fontId="38" fillId="0" borderId="4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38" fillId="0" borderId="43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/>
    </xf>
    <xf numFmtId="1" fontId="38" fillId="0" borderId="40" xfId="0" applyNumberFormat="1" applyFont="1" applyFill="1" applyBorder="1" applyAlignment="1">
      <alignment horizontal="center" vertical="center" wrapText="1" shrinkToFit="1"/>
    </xf>
    <xf numFmtId="1" fontId="38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" fontId="38" fillId="0" borderId="55" xfId="0" applyNumberFormat="1" applyFont="1" applyFill="1" applyBorder="1" applyAlignment="1">
      <alignment horizontal="center" vertical="center" shrinkToFit="1"/>
    </xf>
    <xf numFmtId="1" fontId="38" fillId="0" borderId="4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70" xfId="0" applyFont="1" applyFill="1" applyBorder="1" applyAlignment="1">
      <alignment horizontal="center" vertical="top"/>
    </xf>
    <xf numFmtId="0" fontId="38" fillId="0" borderId="21" xfId="0" applyNumberFormat="1" applyFont="1" applyFill="1" applyBorder="1" applyAlignment="1">
      <alignment horizontal="center" vertical="center"/>
    </xf>
    <xf numFmtId="0" fontId="38" fillId="0" borderId="18" xfId="0" applyNumberFormat="1" applyFont="1" applyFill="1" applyBorder="1" applyAlignment="1">
      <alignment horizontal="center" vertical="center"/>
    </xf>
    <xf numFmtId="0" fontId="38" fillId="0" borderId="49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38" fillId="0" borderId="43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justify"/>
    </xf>
    <xf numFmtId="49" fontId="21" fillId="0" borderId="0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Border="1" applyAlignment="1">
      <alignment horizontal="center" vertical="justify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/>
    </xf>
    <xf numFmtId="0" fontId="8" fillId="0" borderId="67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vertical="justify" wrapText="1"/>
    </xf>
    <xf numFmtId="49" fontId="18" fillId="0" borderId="44" xfId="0" applyNumberFormat="1" applyFont="1" applyFill="1" applyBorder="1" applyAlignment="1">
      <alignment vertical="justify" wrapText="1"/>
    </xf>
    <xf numFmtId="49" fontId="18" fillId="0" borderId="14" xfId="0" applyNumberFormat="1" applyFont="1" applyFill="1" applyBorder="1" applyAlignment="1">
      <alignment vertical="justify" wrapText="1"/>
    </xf>
    <xf numFmtId="2" fontId="7" fillId="0" borderId="0" xfId="0" applyNumberFormat="1" applyFont="1" applyFill="1" applyBorder="1" applyAlignment="1">
      <alignment vertical="center" wrapText="1"/>
    </xf>
    <xf numFmtId="0" fontId="10" fillId="0" borderId="61" xfId="0" applyFont="1" applyFill="1" applyBorder="1" applyAlignment="1">
      <alignment horizontal="center" vertical="center"/>
    </xf>
    <xf numFmtId="49" fontId="18" fillId="0" borderId="61" xfId="0" applyNumberFormat="1" applyFont="1" applyFill="1" applyBorder="1" applyAlignment="1">
      <alignment horizontal="center" vertical="justify"/>
    </xf>
    <xf numFmtId="49" fontId="24" fillId="0" borderId="61" xfId="0" applyNumberFormat="1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vertical="center"/>
    </xf>
    <xf numFmtId="0" fontId="24" fillId="0" borderId="61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vertical="center" wrapText="1"/>
    </xf>
    <xf numFmtId="1" fontId="38" fillId="0" borderId="76" xfId="0" applyNumberFormat="1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center" vertical="justify" wrapText="1"/>
    </xf>
    <xf numFmtId="2" fontId="15" fillId="0" borderId="0" xfId="0" applyNumberFormat="1" applyFont="1" applyFill="1" applyBorder="1" applyAlignment="1">
      <alignment vertical="center"/>
    </xf>
    <xf numFmtId="49" fontId="18" fillId="0" borderId="26" xfId="0" applyNumberFormat="1" applyFont="1" applyFill="1" applyBorder="1" applyAlignment="1">
      <alignment horizontal="center" vertical="justify" wrapText="1"/>
    </xf>
    <xf numFmtId="49" fontId="18" fillId="0" borderId="27" xfId="0" applyNumberFormat="1" applyFont="1" applyFill="1" applyBorder="1" applyAlignment="1">
      <alignment horizontal="center" vertical="justify" wrapText="1"/>
    </xf>
    <xf numFmtId="49" fontId="18" fillId="0" borderId="47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left" vertical="justify" wrapText="1"/>
    </xf>
    <xf numFmtId="0" fontId="18" fillId="0" borderId="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center" vertical="justify" wrapText="1"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8" fillId="0" borderId="27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justify"/>
    </xf>
    <xf numFmtId="0" fontId="18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justify" wrapText="1"/>
    </xf>
    <xf numFmtId="0" fontId="23" fillId="0" borderId="0" xfId="0" applyNumberFormat="1" applyFont="1" applyFill="1" applyBorder="1" applyAlignment="1">
      <alignment horizontal="center" vertical="justify" wrapText="1"/>
    </xf>
    <xf numFmtId="0" fontId="14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left" vertical="justify"/>
    </xf>
    <xf numFmtId="0" fontId="2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vertical="justify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center" vertical="justify" wrapText="1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38" fillId="0" borderId="61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center" vertical="center" textRotation="90"/>
    </xf>
    <xf numFmtId="0" fontId="38" fillId="0" borderId="79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81" xfId="0" applyNumberFormat="1" applyFont="1" applyFill="1" applyBorder="1" applyAlignment="1">
      <alignment horizontal="center" vertical="center" wrapText="1"/>
    </xf>
    <xf numFmtId="0" fontId="38" fillId="0" borderId="82" xfId="0" applyNumberFormat="1" applyFont="1" applyFill="1" applyBorder="1" applyAlignment="1">
      <alignment horizontal="center" vertical="center"/>
    </xf>
    <xf numFmtId="0" fontId="38" fillId="0" borderId="83" xfId="0" applyNumberFormat="1" applyFont="1" applyFill="1" applyBorder="1" applyAlignment="1">
      <alignment horizontal="center" vertical="center"/>
    </xf>
    <xf numFmtId="0" fontId="38" fillId="0" borderId="84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38" fillId="0" borderId="26" xfId="0" applyNumberFormat="1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/>
    </xf>
    <xf numFmtId="1" fontId="38" fillId="0" borderId="24" xfId="0" applyNumberFormat="1" applyFont="1" applyFill="1" applyBorder="1" applyAlignment="1">
      <alignment horizontal="center" vertical="center"/>
    </xf>
    <xf numFmtId="1" fontId="38" fillId="0" borderId="12" xfId="0" applyNumberFormat="1" applyFont="1" applyFill="1" applyBorder="1" applyAlignment="1">
      <alignment horizontal="center" vertical="center"/>
    </xf>
    <xf numFmtId="1" fontId="38" fillId="0" borderId="13" xfId="0" applyNumberFormat="1" applyFont="1" applyFill="1" applyBorder="1" applyAlignment="1">
      <alignment horizontal="center" vertical="center"/>
    </xf>
    <xf numFmtId="199" fontId="38" fillId="0" borderId="56" xfId="0" applyNumberFormat="1" applyFont="1" applyFill="1" applyBorder="1" applyAlignment="1">
      <alignment horizontal="center" vertical="center"/>
    </xf>
    <xf numFmtId="1" fontId="38" fillId="0" borderId="37" xfId="0" applyNumberFormat="1" applyFont="1" applyFill="1" applyBorder="1" applyAlignment="1">
      <alignment horizontal="center" vertical="center"/>
    </xf>
    <xf numFmtId="199" fontId="38" fillId="0" borderId="2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32" xfId="0" applyNumberFormat="1" applyFont="1" applyFill="1" applyBorder="1" applyAlignment="1">
      <alignment horizontal="center" vertical="center" wrapText="1" shrinkToFit="1"/>
    </xf>
    <xf numFmtId="199" fontId="38" fillId="0" borderId="13" xfId="0" applyNumberFormat="1" applyFont="1" applyFill="1" applyBorder="1" applyAlignment="1">
      <alignment horizontal="center" vertical="center"/>
    </xf>
    <xf numFmtId="0" fontId="38" fillId="0" borderId="39" xfId="0" applyNumberFormat="1" applyFont="1" applyFill="1" applyBorder="1" applyAlignment="1">
      <alignment horizontal="center" vertical="center" wrapText="1" shrinkToFit="1"/>
    </xf>
    <xf numFmtId="0" fontId="38" fillId="0" borderId="85" xfId="0" applyNumberFormat="1" applyFont="1" applyFill="1" applyBorder="1" applyAlignment="1">
      <alignment horizontal="center" vertical="center" wrapText="1" shrinkToFit="1"/>
    </xf>
    <xf numFmtId="0" fontId="38" fillId="0" borderId="86" xfId="0" applyNumberFormat="1" applyFont="1" applyFill="1" applyBorder="1" applyAlignment="1">
      <alignment horizontal="center" vertical="center" wrapText="1" shrinkToFit="1"/>
    </xf>
    <xf numFmtId="0" fontId="38" fillId="0" borderId="51" xfId="0" applyNumberFormat="1" applyFont="1" applyFill="1" applyBorder="1" applyAlignment="1">
      <alignment horizontal="center" vertical="center" wrapText="1" shrinkToFit="1"/>
    </xf>
    <xf numFmtId="0" fontId="38" fillId="0" borderId="21" xfId="0" applyNumberFormat="1" applyFont="1" applyFill="1" applyBorder="1" applyAlignment="1">
      <alignment horizontal="center" vertical="center" wrapText="1" shrinkToFit="1"/>
    </xf>
    <xf numFmtId="199" fontId="38" fillId="0" borderId="49" xfId="0" applyNumberFormat="1" applyFont="1" applyFill="1" applyBorder="1" applyAlignment="1">
      <alignment horizontal="center" vertical="center" shrinkToFit="1"/>
    </xf>
    <xf numFmtId="0" fontId="38" fillId="0" borderId="43" xfId="0" applyNumberFormat="1" applyFont="1" applyFill="1" applyBorder="1" applyAlignment="1">
      <alignment horizontal="center" vertical="center" wrapText="1" shrinkToFit="1"/>
    </xf>
    <xf numFmtId="0" fontId="38" fillId="0" borderId="42" xfId="0" applyNumberFormat="1" applyFont="1" applyFill="1" applyBorder="1" applyAlignment="1" applyProtection="1">
      <alignment horizontal="center" vertical="center"/>
      <protection/>
    </xf>
    <xf numFmtId="0" fontId="38" fillId="0" borderId="40" xfId="0" applyNumberFormat="1" applyFont="1" applyFill="1" applyBorder="1" applyAlignment="1" applyProtection="1">
      <alignment horizontal="center" vertical="center"/>
      <protection/>
    </xf>
    <xf numFmtId="0" fontId="38" fillId="0" borderId="41" xfId="0" applyNumberFormat="1" applyFont="1" applyFill="1" applyBorder="1" applyAlignment="1" applyProtection="1">
      <alignment horizontal="center" vertical="center"/>
      <protection/>
    </xf>
    <xf numFmtId="0" fontId="38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 textRotation="90"/>
      <protection/>
    </xf>
    <xf numFmtId="0" fontId="2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38" fillId="0" borderId="34" xfId="0" applyNumberFormat="1" applyFont="1" applyFill="1" applyBorder="1" applyAlignment="1">
      <alignment horizontal="center" vertical="center" wrapText="1" shrinkToFit="1"/>
    </xf>
    <xf numFmtId="0" fontId="38" fillId="0" borderId="49" xfId="0" applyNumberFormat="1" applyFont="1" applyFill="1" applyBorder="1" applyAlignment="1">
      <alignment horizontal="center" vertical="center" wrapText="1" shrinkToFit="1"/>
    </xf>
    <xf numFmtId="0" fontId="38" fillId="0" borderId="87" xfId="0" applyNumberFormat="1" applyFont="1" applyFill="1" applyBorder="1" applyAlignment="1">
      <alignment horizontal="center" vertical="center" shrinkToFit="1"/>
    </xf>
    <xf numFmtId="1" fontId="38" fillId="0" borderId="29" xfId="0" applyNumberFormat="1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/>
    </xf>
    <xf numFmtId="1" fontId="38" fillId="0" borderId="48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 wrapText="1" shrinkToFit="1"/>
    </xf>
    <xf numFmtId="0" fontId="38" fillId="0" borderId="19" xfId="0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 shrinkToFit="1"/>
    </xf>
    <xf numFmtId="1" fontId="38" fillId="0" borderId="19" xfId="0" applyNumberFormat="1" applyFont="1" applyFill="1" applyBorder="1" applyAlignment="1">
      <alignment horizontal="center" vertical="center" shrinkToFit="1"/>
    </xf>
    <xf numFmtId="1" fontId="38" fillId="0" borderId="19" xfId="0" applyNumberFormat="1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1" xfId="0" applyNumberFormat="1" applyFont="1" applyFill="1" applyBorder="1" applyAlignment="1">
      <alignment horizontal="center" vertical="center" shrinkToFit="1"/>
    </xf>
    <xf numFmtId="1" fontId="38" fillId="0" borderId="31" xfId="0" applyNumberFormat="1" applyFont="1" applyFill="1" applyBorder="1" applyAlignment="1">
      <alignment horizontal="center" vertical="center" shrinkToFit="1"/>
    </xf>
    <xf numFmtId="1" fontId="38" fillId="0" borderId="31" xfId="0" applyNumberFormat="1" applyFont="1" applyFill="1" applyBorder="1" applyAlignment="1">
      <alignment horizontal="center" vertical="center"/>
    </xf>
    <xf numFmtId="199" fontId="38" fillId="0" borderId="19" xfId="0" applyNumberFormat="1" applyFont="1" applyFill="1" applyBorder="1" applyAlignment="1">
      <alignment horizontal="center" vertical="center"/>
    </xf>
    <xf numFmtId="199" fontId="38" fillId="0" borderId="31" xfId="0" applyNumberFormat="1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1" fontId="38" fillId="0" borderId="18" xfId="0" applyNumberFormat="1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shrinkToFit="1"/>
    </xf>
    <xf numFmtId="1" fontId="38" fillId="0" borderId="12" xfId="0" applyNumberFormat="1" applyFont="1" applyFill="1" applyBorder="1" applyAlignment="1">
      <alignment horizontal="center" vertical="center" shrinkToFit="1"/>
    </xf>
    <xf numFmtId="199" fontId="38" fillId="0" borderId="42" xfId="0" applyNumberFormat="1" applyFont="1" applyFill="1" applyBorder="1" applyAlignment="1">
      <alignment horizontal="center" vertical="center" wrapText="1" shrinkToFit="1"/>
    </xf>
    <xf numFmtId="0" fontId="18" fillId="33" borderId="0" xfId="0" applyFont="1" applyFill="1" applyBorder="1" applyAlignment="1">
      <alignment/>
    </xf>
    <xf numFmtId="0" fontId="40" fillId="0" borderId="87" xfId="0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 shrinkToFit="1"/>
    </xf>
    <xf numFmtId="0" fontId="38" fillId="0" borderId="30" xfId="0" applyNumberFormat="1" applyFont="1" applyFill="1" applyBorder="1" applyAlignment="1">
      <alignment horizontal="center" vertical="center" shrinkToFit="1"/>
    </xf>
    <xf numFmtId="1" fontId="38" fillId="0" borderId="18" xfId="0" applyNumberFormat="1" applyFont="1" applyFill="1" applyBorder="1" applyAlignment="1">
      <alignment horizontal="center" vertical="center" wrapText="1" shrinkToFit="1"/>
    </xf>
    <xf numFmtId="1" fontId="38" fillId="0" borderId="20" xfId="0" applyNumberFormat="1" applyFont="1" applyFill="1" applyBorder="1" applyAlignment="1">
      <alignment horizontal="center" vertical="center" wrapText="1" shrinkToFit="1"/>
    </xf>
    <xf numFmtId="1" fontId="40" fillId="0" borderId="17" xfId="0" applyNumberFormat="1" applyFont="1" applyFill="1" applyBorder="1" applyAlignment="1">
      <alignment horizontal="center" vertical="center" shrinkToFit="1"/>
    </xf>
    <xf numFmtId="0" fontId="40" fillId="0" borderId="21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1" fontId="38" fillId="0" borderId="29" xfId="0" applyNumberFormat="1" applyFont="1" applyFill="1" applyBorder="1" applyAlignment="1">
      <alignment horizontal="center" vertical="center" wrapText="1" shrinkToFit="1"/>
    </xf>
    <xf numFmtId="1" fontId="38" fillId="0" borderId="27" xfId="0" applyNumberFormat="1" applyFont="1" applyFill="1" applyBorder="1" applyAlignment="1">
      <alignment horizontal="center" vertical="center" wrapText="1"/>
    </xf>
    <xf numFmtId="1" fontId="38" fillId="0" borderId="47" xfId="0" applyNumberFormat="1" applyFont="1" applyFill="1" applyBorder="1" applyAlignment="1">
      <alignment horizontal="center" vertical="center" wrapText="1"/>
    </xf>
    <xf numFmtId="1" fontId="38" fillId="0" borderId="91" xfId="0" applyNumberFormat="1" applyFont="1" applyFill="1" applyBorder="1" applyAlignment="1">
      <alignment horizontal="center" vertical="center" wrapText="1"/>
    </xf>
    <xf numFmtId="1" fontId="38" fillId="0" borderId="69" xfId="0" applyNumberFormat="1" applyFont="1" applyFill="1" applyBorder="1" applyAlignment="1">
      <alignment horizontal="center" vertical="center" shrinkToFit="1"/>
    </xf>
    <xf numFmtId="0" fontId="40" fillId="0" borderId="26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 shrinkToFit="1"/>
    </xf>
    <xf numFmtId="0" fontId="18" fillId="0" borderId="0" xfId="33" applyFont="1" applyFill="1" applyBorder="1">
      <alignment/>
      <protection/>
    </xf>
    <xf numFmtId="0" fontId="23" fillId="0" borderId="0" xfId="33" applyFont="1" applyFill="1" applyBorder="1">
      <alignment/>
      <protection/>
    </xf>
    <xf numFmtId="0" fontId="38" fillId="0" borderId="24" xfId="33" applyNumberFormat="1" applyFont="1" applyFill="1" applyBorder="1" applyAlignment="1">
      <alignment horizontal="center" vertical="center" wrapText="1" shrinkToFit="1"/>
      <protection/>
    </xf>
    <xf numFmtId="0" fontId="7" fillId="0" borderId="0" xfId="54" applyFont="1" applyFill="1" applyBorder="1" applyAlignment="1" applyProtection="1">
      <alignment/>
      <protection/>
    </xf>
    <xf numFmtId="0" fontId="18" fillId="0" borderId="0" xfId="54" applyFont="1" applyFill="1" applyBorder="1">
      <alignment/>
      <protection/>
    </xf>
    <xf numFmtId="49" fontId="7" fillId="0" borderId="0" xfId="54" applyNumberFormat="1" applyFont="1" applyFill="1" applyBorder="1" applyAlignment="1" applyProtection="1">
      <alignment horizontal="left" vertical="justify"/>
      <protection/>
    </xf>
    <xf numFmtId="49" fontId="7" fillId="0" borderId="10" xfId="54" applyNumberFormat="1" applyFont="1" applyFill="1" applyBorder="1" applyAlignment="1" applyProtection="1">
      <alignment horizontal="center" vertical="justify"/>
      <protection/>
    </xf>
    <xf numFmtId="0" fontId="24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4" fillId="0" borderId="0" xfId="54" applyFont="1" applyFill="1" applyBorder="1" applyAlignment="1" applyProtection="1">
      <alignment/>
      <protection/>
    </xf>
    <xf numFmtId="49" fontId="7" fillId="0" borderId="0" xfId="54" applyNumberFormat="1" applyFont="1" applyFill="1" applyBorder="1" applyAlignment="1" applyProtection="1">
      <alignment horizontal="center" vertical="justify"/>
      <protection/>
    </xf>
    <xf numFmtId="0" fontId="24" fillId="0" borderId="10" xfId="54" applyFont="1" applyFill="1" applyBorder="1" applyAlignment="1" applyProtection="1">
      <alignment horizontal="right"/>
      <protection/>
    </xf>
    <xf numFmtId="0" fontId="18" fillId="0" borderId="10" xfId="54" applyFont="1" applyFill="1" applyBorder="1">
      <alignment/>
      <protection/>
    </xf>
    <xf numFmtId="49" fontId="18" fillId="0" borderId="0" xfId="33" applyNumberFormat="1" applyFont="1" applyFill="1" applyBorder="1" applyAlignment="1">
      <alignment horizontal="center" vertical="justify" wrapText="1"/>
      <protection/>
    </xf>
    <xf numFmtId="49" fontId="18" fillId="0" borderId="0" xfId="54" applyNumberFormat="1" applyFont="1" applyFill="1" applyBorder="1" applyAlignment="1">
      <alignment horizontal="center" vertical="justify" wrapText="1"/>
      <protection/>
    </xf>
    <xf numFmtId="49" fontId="17" fillId="0" borderId="0" xfId="54" applyNumberFormat="1" applyFont="1" applyFill="1" applyBorder="1" applyAlignment="1">
      <alignment horizontal="left" vertical="justify" wrapText="1"/>
      <protection/>
    </xf>
    <xf numFmtId="49" fontId="17" fillId="0" borderId="0" xfId="54" applyNumberFormat="1" applyFont="1" applyFill="1" applyBorder="1" applyAlignment="1" applyProtection="1">
      <alignment horizontal="center" vertical="justify"/>
      <protection/>
    </xf>
    <xf numFmtId="0" fontId="13" fillId="0" borderId="0" xfId="54" applyFont="1" applyFill="1" applyBorder="1" applyAlignment="1" applyProtection="1">
      <alignment horizontal="center" vertical="top"/>
      <protection/>
    </xf>
    <xf numFmtId="0" fontId="23" fillId="0" borderId="0" xfId="54" applyFont="1" applyFill="1" applyBorder="1" applyAlignment="1">
      <alignment vertical="top"/>
      <protection/>
    </xf>
    <xf numFmtId="0" fontId="17" fillId="0" borderId="0" xfId="54" applyFont="1" applyFill="1" applyBorder="1" applyAlignment="1" applyProtection="1">
      <alignment horizontal="left" vertical="top"/>
      <protection/>
    </xf>
    <xf numFmtId="0" fontId="13" fillId="0" borderId="0" xfId="54" applyFont="1" applyFill="1" applyBorder="1" applyAlignment="1" applyProtection="1">
      <alignment vertical="top"/>
      <protection/>
    </xf>
    <xf numFmtId="0" fontId="18" fillId="0" borderId="0" xfId="54" applyFont="1" applyFill="1" applyBorder="1" applyAlignment="1" applyProtection="1">
      <alignment vertical="top"/>
      <protection/>
    </xf>
    <xf numFmtId="0" fontId="18" fillId="0" borderId="0" xfId="54" applyFont="1" applyFill="1" applyBorder="1" applyAlignment="1" applyProtection="1">
      <alignment/>
      <protection/>
    </xf>
    <xf numFmtId="0" fontId="17" fillId="0" borderId="0" xfId="54" applyFont="1" applyFill="1" applyBorder="1" applyAlignment="1" applyProtection="1">
      <alignment horizontal="left" vertical="justify"/>
      <protection/>
    </xf>
    <xf numFmtId="0" fontId="23" fillId="0" borderId="0" xfId="54" applyFont="1" applyFill="1" applyBorder="1">
      <alignment/>
      <protection/>
    </xf>
    <xf numFmtId="0" fontId="41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8" fillId="0" borderId="78" xfId="0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 wrapText="1" shrinkToFit="1"/>
    </xf>
    <xf numFmtId="1" fontId="38" fillId="0" borderId="12" xfId="0" applyNumberFormat="1" applyFont="1" applyFill="1" applyBorder="1" applyAlignment="1">
      <alignment horizontal="center" vertical="center" wrapText="1"/>
    </xf>
    <xf numFmtId="1" fontId="38" fillId="0" borderId="30" xfId="0" applyNumberFormat="1" applyFont="1" applyFill="1" applyBorder="1" applyAlignment="1">
      <alignment horizontal="center" vertical="center" wrapText="1"/>
    </xf>
    <xf numFmtId="1" fontId="38" fillId="0" borderId="44" xfId="0" applyNumberFormat="1" applyFont="1" applyFill="1" applyBorder="1" applyAlignment="1">
      <alignment horizontal="center" vertical="center" wrapText="1"/>
    </xf>
    <xf numFmtId="1" fontId="38" fillId="0" borderId="31" xfId="0" applyNumberFormat="1" applyFont="1" applyFill="1" applyBorder="1" applyAlignment="1">
      <alignment horizontal="center" vertical="center" wrapText="1"/>
    </xf>
    <xf numFmtId="199" fontId="38" fillId="0" borderId="12" xfId="0" applyNumberFormat="1" applyFont="1" applyFill="1" applyBorder="1" applyAlignment="1">
      <alignment horizontal="center" vertical="center" shrinkToFit="1"/>
    </xf>
    <xf numFmtId="0" fontId="40" fillId="0" borderId="13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1" fontId="38" fillId="0" borderId="87" xfId="0" applyNumberFormat="1" applyFont="1" applyFill="1" applyBorder="1" applyAlignment="1">
      <alignment horizontal="center" vertical="center" shrinkToFit="1"/>
    </xf>
    <xf numFmtId="1" fontId="38" fillId="0" borderId="86" xfId="0" applyNumberFormat="1" applyFont="1" applyFill="1" applyBorder="1" applyAlignment="1">
      <alignment horizontal="center" vertical="center" shrinkToFit="1"/>
    </xf>
    <xf numFmtId="0" fontId="38" fillId="0" borderId="18" xfId="33" applyNumberFormat="1" applyFont="1" applyFill="1" applyBorder="1" applyAlignment="1">
      <alignment horizontal="center" vertical="center" wrapText="1" shrinkToFit="1"/>
      <protection/>
    </xf>
    <xf numFmtId="0" fontId="38" fillId="0" borderId="13" xfId="33" applyNumberFormat="1" applyFont="1" applyFill="1" applyBorder="1" applyAlignment="1">
      <alignment horizontal="center" vertical="center" wrapText="1" shrinkToFit="1"/>
      <protection/>
    </xf>
    <xf numFmtId="199" fontId="38" fillId="0" borderId="43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7" fillId="0" borderId="92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7" fillId="0" borderId="9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9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textRotation="90" wrapText="1"/>
    </xf>
    <xf numFmtId="49" fontId="3" fillId="0" borderId="45" xfId="0" applyNumberFormat="1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left" vertical="center" wrapText="1"/>
    </xf>
    <xf numFmtId="0" fontId="29" fillId="0" borderId="66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textRotation="90"/>
    </xf>
    <xf numFmtId="49" fontId="3" fillId="0" borderId="15" xfId="0" applyNumberFormat="1" applyFont="1" applyFill="1" applyBorder="1" applyAlignment="1">
      <alignment horizontal="center" vertical="center" textRotation="90"/>
    </xf>
    <xf numFmtId="0" fontId="26" fillId="0" borderId="6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29" fillId="0" borderId="95" xfId="0" applyFont="1" applyFill="1" applyBorder="1" applyAlignment="1">
      <alignment horizontal="left" vertical="center" wrapText="1"/>
    </xf>
    <xf numFmtId="0" fontId="38" fillId="0" borderId="60" xfId="0" applyNumberFormat="1" applyFont="1" applyFill="1" applyBorder="1" applyAlignment="1">
      <alignment horizontal="left" vertical="center" wrapText="1" shrinkToFit="1"/>
    </xf>
    <xf numFmtId="0" fontId="29" fillId="0" borderId="60" xfId="0" applyFont="1" applyFill="1" applyBorder="1" applyAlignment="1">
      <alignment horizontal="left" vertical="center" shrinkToFi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left" vertical="center" wrapTex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85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0" fontId="38" fillId="0" borderId="96" xfId="0" applyFont="1" applyFill="1" applyBorder="1" applyAlignment="1">
      <alignment horizontal="right" vertical="center" wrapText="1" shrinkToFit="1"/>
    </xf>
    <xf numFmtId="0" fontId="38" fillId="0" borderId="85" xfId="0" applyFont="1" applyFill="1" applyBorder="1" applyAlignment="1">
      <alignment horizontal="right" vertical="center" wrapText="1" shrinkToFit="1"/>
    </xf>
    <xf numFmtId="0" fontId="38" fillId="0" borderId="51" xfId="0" applyFont="1" applyFill="1" applyBorder="1" applyAlignment="1">
      <alignment horizontal="right" vertical="center" wrapText="1" shrinkToFit="1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97" xfId="0" applyFont="1" applyFill="1" applyBorder="1" applyAlignment="1">
      <alignment horizontal="left" vertical="center" shrinkToFit="1"/>
    </xf>
    <xf numFmtId="0" fontId="38" fillId="0" borderId="65" xfId="0" applyFont="1" applyFill="1" applyBorder="1" applyAlignment="1">
      <alignment horizontal="right" vertical="center" shrinkToFit="1"/>
    </xf>
    <xf numFmtId="0" fontId="38" fillId="0" borderId="85" xfId="0" applyFont="1" applyFill="1" applyBorder="1" applyAlignment="1">
      <alignment horizontal="right" vertical="center" shrinkToFit="1"/>
    </xf>
    <xf numFmtId="0" fontId="38" fillId="0" borderId="51" xfId="0" applyFont="1" applyFill="1" applyBorder="1" applyAlignment="1">
      <alignment horizontal="right" vertical="center" shrinkToFit="1"/>
    </xf>
    <xf numFmtId="0" fontId="38" fillId="0" borderId="65" xfId="0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left" vertical="center" wrapText="1" shrinkToFit="1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98" xfId="0" applyFont="1" applyFill="1" applyBorder="1" applyAlignment="1">
      <alignment horizontal="left" vertical="center" shrinkToFit="1"/>
    </xf>
    <xf numFmtId="0" fontId="38" fillId="0" borderId="99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10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left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7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10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38" fillId="0" borderId="98" xfId="0" applyNumberFormat="1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right" vertical="center"/>
    </xf>
    <xf numFmtId="0" fontId="38" fillId="0" borderId="85" xfId="0" applyFont="1" applyFill="1" applyBorder="1" applyAlignment="1">
      <alignment horizontal="right" vertical="center"/>
    </xf>
    <xf numFmtId="0" fontId="38" fillId="0" borderId="51" xfId="0" applyFont="1" applyFill="1" applyBorder="1" applyAlignment="1">
      <alignment horizontal="right" vertical="center"/>
    </xf>
    <xf numFmtId="0" fontId="38" fillId="0" borderId="92" xfId="0" applyNumberFormat="1" applyFont="1" applyFill="1" applyBorder="1" applyAlignment="1">
      <alignment horizontal="center" vertical="center"/>
    </xf>
    <xf numFmtId="0" fontId="38" fillId="0" borderId="61" xfId="0" applyNumberFormat="1" applyFont="1" applyFill="1" applyBorder="1" applyAlignment="1">
      <alignment horizontal="center" vertical="center"/>
    </xf>
    <xf numFmtId="0" fontId="38" fillId="0" borderId="103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96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99" xfId="0" applyNumberFormat="1" applyFont="1" applyFill="1" applyBorder="1" applyAlignment="1">
      <alignment horizontal="center" vertical="center"/>
    </xf>
    <xf numFmtId="0" fontId="38" fillId="0" borderId="44" xfId="0" applyNumberFormat="1" applyFont="1" applyFill="1" applyBorder="1" applyAlignment="1">
      <alignment horizontal="center" vertical="center"/>
    </xf>
    <xf numFmtId="0" fontId="38" fillId="0" borderId="104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01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102" xfId="0" applyFont="1" applyFill="1" applyBorder="1" applyAlignment="1">
      <alignment horizontal="center" vertical="center"/>
    </xf>
    <xf numFmtId="0" fontId="29" fillId="0" borderId="95" xfId="0" applyFont="1" applyFill="1" applyBorder="1" applyAlignment="1">
      <alignment horizontal="left" vertical="center"/>
    </xf>
    <xf numFmtId="0" fontId="38" fillId="0" borderId="105" xfId="0" applyNumberFormat="1" applyFont="1" applyFill="1" applyBorder="1" applyAlignment="1">
      <alignment horizontal="left" vertical="center" wrapText="1" shrinkToFit="1"/>
    </xf>
    <xf numFmtId="0" fontId="7" fillId="0" borderId="10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left" vertical="center" wrapText="1" shrinkToFit="1"/>
    </xf>
    <xf numFmtId="0" fontId="38" fillId="0" borderId="57" xfId="0" applyFont="1" applyFill="1" applyBorder="1" applyAlignment="1">
      <alignment horizontal="left" vertical="center" wrapText="1"/>
    </xf>
    <xf numFmtId="0" fontId="29" fillId="0" borderId="107" xfId="0" applyFont="1" applyFill="1" applyBorder="1" applyAlignment="1">
      <alignment horizontal="left" vertical="center" wrapText="1"/>
    </xf>
    <xf numFmtId="0" fontId="38" fillId="0" borderId="74" xfId="0" applyNumberFormat="1" applyFont="1" applyFill="1" applyBorder="1" applyAlignment="1">
      <alignment horizontal="left" vertical="center" wrapText="1" shrinkToFit="1"/>
    </xf>
    <xf numFmtId="0" fontId="29" fillId="0" borderId="57" xfId="0" applyFont="1" applyFill="1" applyBorder="1" applyAlignment="1">
      <alignment horizontal="left" vertical="center" shrinkToFit="1"/>
    </xf>
    <xf numFmtId="0" fontId="38" fillId="0" borderId="57" xfId="0" applyNumberFormat="1" applyFont="1" applyFill="1" applyBorder="1" applyAlignment="1">
      <alignment horizontal="left" vertical="center" wrapText="1" shrinkToFit="1"/>
    </xf>
    <xf numFmtId="0" fontId="38" fillId="0" borderId="102" xfId="0" applyNumberFormat="1" applyFont="1" applyFill="1" applyBorder="1" applyAlignment="1">
      <alignment horizontal="left" vertical="center" wrapText="1" shrinkToFit="1"/>
    </xf>
    <xf numFmtId="0" fontId="38" fillId="0" borderId="98" xfId="0" applyNumberFormat="1" applyFont="1" applyFill="1" applyBorder="1" applyAlignment="1">
      <alignment horizontal="left" vertical="center" wrapText="1" shrinkToFit="1"/>
    </xf>
    <xf numFmtId="0" fontId="38" fillId="0" borderId="68" xfId="0" applyFont="1" applyFill="1" applyBorder="1" applyAlignment="1">
      <alignment horizontal="left" vertical="center" wrapText="1"/>
    </xf>
    <xf numFmtId="0" fontId="38" fillId="0" borderId="75" xfId="0" applyNumberFormat="1" applyFont="1" applyFill="1" applyBorder="1" applyAlignment="1">
      <alignment horizontal="left" vertical="center" wrapText="1" shrinkToFit="1"/>
    </xf>
    <xf numFmtId="0" fontId="38" fillId="0" borderId="44" xfId="0" applyNumberFormat="1" applyFont="1" applyFill="1" applyBorder="1" applyAlignment="1">
      <alignment horizontal="left" vertical="center" wrapText="1" shrinkToFit="1"/>
    </xf>
    <xf numFmtId="0" fontId="38" fillId="0" borderId="104" xfId="0" applyNumberFormat="1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7" fillId="0" borderId="10" xfId="33" applyFont="1" applyFill="1" applyBorder="1" applyAlignment="1">
      <alignment horizontal="center" vertical="center" wrapText="1"/>
      <protection/>
    </xf>
    <xf numFmtId="0" fontId="28" fillId="0" borderId="10" xfId="33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 wrapText="1"/>
    </xf>
    <xf numFmtId="0" fontId="38" fillId="0" borderId="103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left" vertical="center" wrapText="1"/>
    </xf>
    <xf numFmtId="49" fontId="30" fillId="0" borderId="0" xfId="54" applyNumberFormat="1" applyFont="1" applyFill="1" applyBorder="1" applyAlignment="1" applyProtection="1">
      <alignment horizontal="right" vertical="center"/>
      <protection/>
    </xf>
    <xf numFmtId="49" fontId="32" fillId="0" borderId="0" xfId="33" applyNumberFormat="1" applyFont="1" applyFill="1" applyBorder="1" applyAlignment="1">
      <alignment horizontal="left" vertical="justify"/>
      <protection/>
    </xf>
    <xf numFmtId="0" fontId="38" fillId="0" borderId="93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49" fontId="7" fillId="0" borderId="108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109" xfId="0" applyNumberFormat="1" applyFont="1" applyFill="1" applyBorder="1" applyAlignment="1">
      <alignment horizontal="center" vertical="center" wrapText="1"/>
    </xf>
    <xf numFmtId="49" fontId="7" fillId="0" borderId="90" xfId="0" applyNumberFormat="1" applyFont="1" applyFill="1" applyBorder="1" applyAlignment="1">
      <alignment horizontal="center" vertical="center" wrapText="1"/>
    </xf>
    <xf numFmtId="0" fontId="15" fillId="0" borderId="108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8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justify" wrapText="1"/>
    </xf>
    <xf numFmtId="49" fontId="18" fillId="0" borderId="44" xfId="0" applyNumberFormat="1" applyFont="1" applyFill="1" applyBorder="1" applyAlignment="1">
      <alignment horizontal="center" vertical="justify" wrapText="1"/>
    </xf>
    <xf numFmtId="49" fontId="18" fillId="0" borderId="14" xfId="0" applyNumberFormat="1" applyFont="1" applyFill="1" applyBorder="1" applyAlignment="1">
      <alignment horizontal="center" vertical="justify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10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110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111" xfId="0" applyFont="1" applyFill="1" applyBorder="1" applyAlignment="1">
      <alignment horizontal="center" vertical="center" wrapText="1"/>
    </xf>
    <xf numFmtId="0" fontId="24" fillId="0" borderId="99" xfId="0" applyFont="1" applyFill="1" applyBorder="1" applyAlignment="1">
      <alignment horizontal="left" vertical="center"/>
    </xf>
    <xf numFmtId="49" fontId="3" fillId="0" borderId="89" xfId="0" applyNumberFormat="1" applyFont="1" applyFill="1" applyBorder="1" applyAlignment="1">
      <alignment horizontal="center" vertical="center" wrapText="1"/>
    </xf>
    <xf numFmtId="49" fontId="3" fillId="0" borderId="112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112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9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8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 textRotation="90"/>
    </xf>
    <xf numFmtId="0" fontId="38" fillId="0" borderId="34" xfId="0" applyFont="1" applyFill="1" applyBorder="1" applyAlignment="1">
      <alignment horizontal="center" vertical="center" textRotation="90"/>
    </xf>
    <xf numFmtId="0" fontId="38" fillId="0" borderId="61" xfId="0" applyFont="1" applyFill="1" applyBorder="1" applyAlignment="1">
      <alignment horizontal="center" vertical="center" wrapText="1"/>
    </xf>
    <xf numFmtId="0" fontId="39" fillId="0" borderId="1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90" xfId="0" applyFont="1" applyFill="1" applyBorder="1" applyAlignment="1">
      <alignment horizontal="center" vertical="center" wrapText="1"/>
    </xf>
    <xf numFmtId="0" fontId="38" fillId="0" borderId="114" xfId="0" applyNumberFormat="1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92" xfId="0" applyNumberFormat="1" applyFont="1" applyFill="1" applyBorder="1" applyAlignment="1">
      <alignment horizontal="center" vertical="center" wrapText="1"/>
    </xf>
    <xf numFmtId="0" fontId="38" fillId="0" borderId="94" xfId="0" applyNumberFormat="1" applyFont="1" applyFill="1" applyBorder="1" applyAlignment="1">
      <alignment horizontal="center" vertical="center"/>
    </xf>
    <xf numFmtId="0" fontId="38" fillId="0" borderId="97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54" xfId="0" applyNumberFormat="1" applyFont="1" applyFill="1" applyBorder="1" applyAlignment="1">
      <alignment horizontal="center" vertical="center" textRotation="90" wrapText="1"/>
    </xf>
    <xf numFmtId="0" fontId="38" fillId="0" borderId="46" xfId="0" applyNumberFormat="1" applyFont="1" applyFill="1" applyBorder="1" applyAlignment="1">
      <alignment horizontal="center" vertical="center" textRotation="90" wrapText="1"/>
    </xf>
    <xf numFmtId="49" fontId="38" fillId="0" borderId="92" xfId="0" applyNumberFormat="1" applyFont="1" applyFill="1" applyBorder="1" applyAlignment="1">
      <alignment horizontal="center" vertical="center" wrapText="1"/>
    </xf>
    <xf numFmtId="49" fontId="38" fillId="0" borderId="61" xfId="0" applyNumberFormat="1" applyFont="1" applyFill="1" applyBorder="1" applyAlignment="1">
      <alignment horizontal="center" vertical="center" wrapText="1"/>
    </xf>
    <xf numFmtId="49" fontId="38" fillId="0" borderId="103" xfId="0" applyNumberFormat="1" applyFont="1" applyFill="1" applyBorder="1" applyAlignment="1">
      <alignment horizontal="center" vertical="center" wrapText="1"/>
    </xf>
    <xf numFmtId="49" fontId="38" fillId="0" borderId="93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70" xfId="0" applyNumberFormat="1" applyFont="1" applyFill="1" applyBorder="1" applyAlignment="1">
      <alignment horizontal="center" vertical="center" wrapText="1"/>
    </xf>
    <xf numFmtId="49" fontId="38" fillId="0" borderId="94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97" xfId="0" applyNumberFormat="1" applyFont="1" applyFill="1" applyBorder="1" applyAlignment="1">
      <alignment horizontal="center" vertical="center" wrapText="1"/>
    </xf>
    <xf numFmtId="0" fontId="38" fillId="0" borderId="92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38" fillId="0" borderId="58" xfId="0" applyNumberFormat="1" applyFont="1" applyFill="1" applyBorder="1" applyAlignment="1">
      <alignment horizontal="center" vertical="center" textRotation="90"/>
    </xf>
    <xf numFmtId="0" fontId="38" fillId="0" borderId="34" xfId="0" applyNumberFormat="1" applyFont="1" applyFill="1" applyBorder="1" applyAlignment="1">
      <alignment horizontal="center" vertical="center" textRotation="90"/>
    </xf>
    <xf numFmtId="0" fontId="38" fillId="0" borderId="37" xfId="0" applyNumberFormat="1" applyFont="1" applyFill="1" applyBorder="1" applyAlignment="1">
      <alignment horizontal="center" vertical="center" textRotation="90" wrapText="1"/>
    </xf>
    <xf numFmtId="0" fontId="38" fillId="0" borderId="33" xfId="0" applyNumberFormat="1" applyFont="1" applyFill="1" applyBorder="1" applyAlignment="1">
      <alignment horizontal="center" vertical="center" textRotation="90" wrapText="1"/>
    </xf>
    <xf numFmtId="0" fontId="38" fillId="0" borderId="59" xfId="0" applyNumberFormat="1" applyFont="1" applyFill="1" applyBorder="1" applyAlignment="1">
      <alignment horizontal="center" vertical="center" textRotation="90"/>
    </xf>
    <xf numFmtId="0" fontId="38" fillId="0" borderId="32" xfId="0" applyNumberFormat="1" applyFont="1" applyFill="1" applyBorder="1" applyAlignment="1">
      <alignment horizontal="center" vertical="center" textRotation="90"/>
    </xf>
    <xf numFmtId="0" fontId="38" fillId="0" borderId="23" xfId="0" applyNumberFormat="1" applyFont="1" applyFill="1" applyBorder="1" applyAlignment="1">
      <alignment horizontal="center" vertical="top"/>
    </xf>
    <xf numFmtId="0" fontId="38" fillId="0" borderId="11" xfId="0" applyNumberFormat="1" applyFont="1" applyFill="1" applyBorder="1" applyAlignment="1">
      <alignment horizontal="center" vertical="top"/>
    </xf>
    <xf numFmtId="49" fontId="38" fillId="0" borderId="58" xfId="0" applyNumberFormat="1" applyFont="1" applyFill="1" applyBorder="1" applyAlignment="1">
      <alignment horizontal="center" vertical="center" textRotation="90" wrapText="1"/>
    </xf>
    <xf numFmtId="49" fontId="38" fillId="0" borderId="34" xfId="0" applyNumberFormat="1" applyFont="1" applyFill="1" applyBorder="1" applyAlignment="1">
      <alignment horizontal="center" vertical="center" textRotation="90" wrapText="1"/>
    </xf>
    <xf numFmtId="49" fontId="38" fillId="0" borderId="35" xfId="0" applyNumberFormat="1" applyFont="1" applyFill="1" applyBorder="1" applyAlignment="1">
      <alignment horizontal="center" vertical="center" textRotation="90" wrapText="1"/>
    </xf>
    <xf numFmtId="49" fontId="38" fillId="0" borderId="15" xfId="0" applyNumberFormat="1" applyFont="1" applyFill="1" applyBorder="1" applyAlignment="1">
      <alignment horizontal="center" vertical="center" textRotation="90" wrapText="1"/>
    </xf>
    <xf numFmtId="0" fontId="38" fillId="0" borderId="36" xfId="0" applyNumberFormat="1" applyFont="1" applyFill="1" applyBorder="1" applyAlignment="1">
      <alignment horizontal="center" vertical="center" wrapText="1"/>
    </xf>
    <xf numFmtId="0" fontId="38" fillId="0" borderId="60" xfId="0" applyNumberFormat="1" applyFont="1" applyFill="1" applyBorder="1" applyAlignment="1">
      <alignment horizontal="center" vertical="center" wrapText="1"/>
    </xf>
    <xf numFmtId="0" fontId="38" fillId="0" borderId="47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top" wrapText="1"/>
    </xf>
    <xf numFmtId="0" fontId="38" fillId="0" borderId="115" xfId="0" applyFont="1" applyFill="1" applyBorder="1" applyAlignment="1">
      <alignment horizontal="center" vertical="top" wrapText="1"/>
    </xf>
    <xf numFmtId="0" fontId="38" fillId="0" borderId="58" xfId="0" applyFont="1" applyFill="1" applyBorder="1" applyAlignment="1">
      <alignment horizontal="center" vertical="center" textRotation="90" wrapText="1"/>
    </xf>
    <xf numFmtId="0" fontId="38" fillId="0" borderId="34" xfId="0" applyFont="1" applyFill="1" applyBorder="1" applyAlignment="1">
      <alignment horizontal="center" vertical="center" textRotation="90" wrapText="1"/>
    </xf>
    <xf numFmtId="0" fontId="38" fillId="0" borderId="23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 textRotation="90" wrapText="1"/>
    </xf>
    <xf numFmtId="0" fontId="38" fillId="0" borderId="17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/>
    </xf>
    <xf numFmtId="0" fontId="39" fillId="0" borderId="51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/>
    </xf>
    <xf numFmtId="0" fontId="39" fillId="0" borderId="97" xfId="0" applyFont="1" applyFill="1" applyBorder="1" applyAlignment="1">
      <alignment/>
    </xf>
    <xf numFmtId="49" fontId="38" fillId="0" borderId="37" xfId="0" applyNumberFormat="1" applyFont="1" applyFill="1" applyBorder="1" applyAlignment="1">
      <alignment horizontal="center" vertical="center" textRotation="90" wrapText="1"/>
    </xf>
    <xf numFmtId="49" fontId="38" fillId="0" borderId="33" xfId="0" applyNumberFormat="1" applyFont="1" applyFill="1" applyBorder="1" applyAlignment="1">
      <alignment horizontal="center" vertical="center" textRotation="90" wrapText="1"/>
    </xf>
    <xf numFmtId="0" fontId="38" fillId="0" borderId="101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8" fillId="0" borderId="59" xfId="0" applyNumberFormat="1" applyFont="1" applyFill="1" applyBorder="1" applyAlignment="1">
      <alignment horizontal="center" vertical="center" wrapText="1"/>
    </xf>
    <xf numFmtId="0" fontId="38" fillId="0" borderId="26" xfId="0" applyNumberFormat="1" applyFont="1" applyFill="1" applyBorder="1" applyAlignment="1">
      <alignment horizontal="center" vertical="center" wrapText="1"/>
    </xf>
    <xf numFmtId="0" fontId="38" fillId="0" borderId="60" xfId="0" applyNumberFormat="1" applyFont="1" applyFill="1" applyBorder="1" applyAlignment="1">
      <alignment horizontal="center" vertical="center" textRotation="90" wrapText="1"/>
    </xf>
    <xf numFmtId="0" fontId="38" fillId="0" borderId="0" xfId="0" applyNumberFormat="1" applyFont="1" applyFill="1" applyBorder="1" applyAlignment="1">
      <alignment horizontal="center" vertical="center" textRotation="90" wrapText="1"/>
    </xf>
    <xf numFmtId="0" fontId="38" fillId="0" borderId="45" xfId="0" applyNumberFormat="1" applyFont="1" applyFill="1" applyBorder="1" applyAlignment="1">
      <alignment horizontal="center" vertical="center" textRotation="90" wrapText="1"/>
    </xf>
    <xf numFmtId="0" fontId="38" fillId="0" borderId="99" xfId="0" applyFont="1" applyFill="1" applyBorder="1" applyAlignment="1">
      <alignment horizontal="center" vertical="top" wrapText="1"/>
    </xf>
    <xf numFmtId="0" fontId="38" fillId="0" borderId="44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49" fontId="38" fillId="0" borderId="35" xfId="0" applyNumberFormat="1" applyFont="1" applyFill="1" applyBorder="1" applyAlignment="1">
      <alignment horizontal="center" vertical="center" textRotation="90"/>
    </xf>
    <xf numFmtId="49" fontId="38" fillId="0" borderId="15" xfId="0" applyNumberFormat="1" applyFont="1" applyFill="1" applyBorder="1" applyAlignment="1">
      <alignment horizontal="center" vertical="center" textRotation="90"/>
    </xf>
    <xf numFmtId="0" fontId="38" fillId="0" borderId="65" xfId="0" applyFont="1" applyFill="1" applyBorder="1" applyAlignment="1" applyProtection="1">
      <alignment horizontal="center"/>
      <protection/>
    </xf>
    <xf numFmtId="0" fontId="38" fillId="0" borderId="85" xfId="0" applyFont="1" applyFill="1" applyBorder="1" applyAlignment="1" applyProtection="1">
      <alignment horizontal="center"/>
      <protection/>
    </xf>
    <xf numFmtId="0" fontId="38" fillId="0" borderId="51" xfId="0" applyFont="1" applyFill="1" applyBorder="1" applyAlignment="1" applyProtection="1">
      <alignment horizontal="center"/>
      <protection/>
    </xf>
    <xf numFmtId="0" fontId="38" fillId="0" borderId="65" xfId="0" applyFont="1" applyFill="1" applyBorder="1" applyAlignment="1" applyProtection="1">
      <alignment horizontal="center" vertical="center" wrapText="1"/>
      <protection/>
    </xf>
    <xf numFmtId="0" fontId="38" fillId="0" borderId="85" xfId="0" applyFont="1" applyFill="1" applyBorder="1" applyAlignment="1" applyProtection="1">
      <alignment horizontal="center" vertical="center" wrapText="1"/>
      <protection/>
    </xf>
    <xf numFmtId="0" fontId="38" fillId="0" borderId="51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0" applyNumberFormat="1" applyFont="1" applyFill="1" applyBorder="1" applyAlignment="1">
      <alignment horizontal="left" vertical="center" wrapText="1" shrinkToFit="1"/>
    </xf>
    <xf numFmtId="0" fontId="38" fillId="0" borderId="81" xfId="0" applyFont="1" applyFill="1" applyBorder="1" applyAlignment="1">
      <alignment horizontal="center" vertical="center" wrapText="1"/>
    </xf>
    <xf numFmtId="0" fontId="38" fillId="0" borderId="80" xfId="0" applyFont="1" applyFill="1" applyBorder="1" applyAlignment="1">
      <alignment horizontal="center" vertical="center" wrapText="1"/>
    </xf>
    <xf numFmtId="0" fontId="38" fillId="0" borderId="116" xfId="0" applyFont="1" applyFill="1" applyBorder="1" applyAlignment="1">
      <alignment horizontal="center" vertical="center" wrapText="1"/>
    </xf>
    <xf numFmtId="0" fontId="38" fillId="0" borderId="81" xfId="0" applyNumberFormat="1" applyFont="1" applyFill="1" applyBorder="1" applyAlignment="1">
      <alignment horizontal="center" vertical="center" wrapText="1"/>
    </xf>
    <xf numFmtId="0" fontId="38" fillId="0" borderId="80" xfId="0" applyNumberFormat="1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38" fillId="0" borderId="31" xfId="0" applyNumberFormat="1" applyFont="1" applyFill="1" applyBorder="1" applyAlignment="1">
      <alignment horizontal="left" vertical="center" wrapText="1" shrinkToFit="1"/>
    </xf>
    <xf numFmtId="0" fontId="38" fillId="0" borderId="107" xfId="0" applyFont="1" applyFill="1" applyBorder="1" applyAlignment="1">
      <alignment horizontal="left" vertical="center" wrapText="1"/>
    </xf>
    <xf numFmtId="0" fontId="38" fillId="0" borderId="107" xfId="0" applyNumberFormat="1" applyFont="1" applyFill="1" applyBorder="1" applyAlignment="1">
      <alignment horizontal="left" vertical="center" wrapText="1" shrinkToFi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95" xfId="0" applyFont="1" applyFill="1" applyBorder="1" applyAlignment="1">
      <alignment horizontal="left" vertical="center" wrapText="1"/>
    </xf>
    <xf numFmtId="0" fontId="38" fillId="0" borderId="95" xfId="0" applyNumberFormat="1" applyFont="1" applyFill="1" applyBorder="1" applyAlignment="1">
      <alignment horizontal="left" vertical="center" wrapText="1" shrinkToFit="1"/>
    </xf>
    <xf numFmtId="0" fontId="38" fillId="0" borderId="65" xfId="0" applyFont="1" applyFill="1" applyBorder="1" applyAlignment="1" applyProtection="1">
      <alignment horizontal="center" vertical="center"/>
      <protection/>
    </xf>
    <xf numFmtId="0" fontId="38" fillId="0" borderId="85" xfId="0" applyFont="1" applyFill="1" applyBorder="1" applyAlignment="1" applyProtection="1">
      <alignment horizontal="center" vertical="center"/>
      <protection/>
    </xf>
    <xf numFmtId="0" fontId="38" fillId="0" borderId="51" xfId="0" applyFont="1" applyFill="1" applyBorder="1" applyAlignment="1" applyProtection="1">
      <alignment horizontal="center" vertical="center"/>
      <protection/>
    </xf>
    <xf numFmtId="0" fontId="38" fillId="0" borderId="117" xfId="0" applyNumberFormat="1" applyFont="1" applyFill="1" applyBorder="1" applyAlignment="1">
      <alignment horizontal="left" vertical="center" wrapText="1" shrinkToFit="1"/>
    </xf>
    <xf numFmtId="0" fontId="38" fillId="0" borderId="118" xfId="0" applyNumberFormat="1" applyFont="1" applyFill="1" applyBorder="1" applyAlignment="1">
      <alignment horizontal="left" vertical="center" wrapText="1" shrinkToFit="1"/>
    </xf>
    <xf numFmtId="0" fontId="38" fillId="0" borderId="65" xfId="0" applyFont="1" applyFill="1" applyBorder="1" applyAlignment="1">
      <alignment horizontal="right" vertical="center" wrapText="1" shrinkToFit="1"/>
    </xf>
    <xf numFmtId="0" fontId="29" fillId="0" borderId="107" xfId="0" applyFont="1" applyFill="1" applyBorder="1" applyAlignment="1">
      <alignment horizontal="left" vertical="center"/>
    </xf>
    <xf numFmtId="0" fontId="38" fillId="0" borderId="65" xfId="0" applyFont="1" applyFill="1" applyBorder="1" applyAlignment="1" applyProtection="1">
      <alignment horizontal="right" vertical="center" wrapText="1"/>
      <protection/>
    </xf>
    <xf numFmtId="0" fontId="38" fillId="0" borderId="85" xfId="0" applyFont="1" applyFill="1" applyBorder="1" applyAlignment="1" applyProtection="1">
      <alignment horizontal="right" vertical="center" wrapText="1"/>
      <protection/>
    </xf>
    <xf numFmtId="0" fontId="38" fillId="0" borderId="51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left" vertical="top"/>
    </xf>
    <xf numFmtId="0" fontId="39" fillId="0" borderId="8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98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left" vertical="center" wrapText="1"/>
    </xf>
    <xf numFmtId="0" fontId="38" fillId="0" borderId="0" xfId="33" applyNumberFormat="1" applyFont="1" applyFill="1" applyBorder="1" applyAlignment="1">
      <alignment horizontal="left" vertical="center" wrapText="1"/>
      <protection/>
    </xf>
    <xf numFmtId="0" fontId="39" fillId="0" borderId="57" xfId="0" applyFont="1" applyFill="1" applyBorder="1" applyAlignment="1">
      <alignment horizontal="center" vertical="center"/>
    </xf>
    <xf numFmtId="0" fontId="39" fillId="0" borderId="102" xfId="0" applyFont="1" applyFill="1" applyBorder="1" applyAlignment="1">
      <alignment horizontal="center" vertical="center"/>
    </xf>
    <xf numFmtId="0" fontId="38" fillId="0" borderId="65" xfId="0" applyFont="1" applyFill="1" applyBorder="1" applyAlignment="1" applyProtection="1">
      <alignment horizontal="right"/>
      <protection/>
    </xf>
    <xf numFmtId="0" fontId="38" fillId="0" borderId="85" xfId="0" applyFont="1" applyFill="1" applyBorder="1" applyAlignment="1" applyProtection="1">
      <alignment horizontal="right"/>
      <protection/>
    </xf>
    <xf numFmtId="0" fontId="38" fillId="0" borderId="51" xfId="0" applyFont="1" applyFill="1" applyBorder="1" applyAlignment="1" applyProtection="1">
      <alignment horizontal="right"/>
      <protection/>
    </xf>
    <xf numFmtId="0" fontId="39" fillId="0" borderId="44" xfId="0" applyFont="1" applyFill="1" applyBorder="1" applyAlignment="1">
      <alignment horizontal="center" vertical="center"/>
    </xf>
    <xf numFmtId="0" fontId="39" fillId="0" borderId="10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19" xfId="0" applyFont="1" applyFill="1" applyBorder="1" applyAlignment="1">
      <alignment horizontal="center" vertical="center" wrapText="1"/>
    </xf>
    <xf numFmtId="0" fontId="8" fillId="0" borderId="120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5" fillId="0" borderId="44" xfId="0" applyFont="1" applyFill="1" applyBorder="1" applyAlignment="1">
      <alignment horizontal="left" vertical="center"/>
    </xf>
    <xf numFmtId="0" fontId="25" fillId="0" borderId="104" xfId="0" applyFont="1" applyFill="1" applyBorder="1" applyAlignment="1">
      <alignment horizontal="left" vertical="center"/>
    </xf>
    <xf numFmtId="0" fontId="8" fillId="0" borderId="124" xfId="0" applyNumberFormat="1" applyFont="1" applyFill="1" applyBorder="1" applyAlignment="1">
      <alignment horizontal="center" vertical="center"/>
    </xf>
    <xf numFmtId="0" fontId="8" fillId="0" borderId="126" xfId="0" applyNumberFormat="1" applyFont="1" applyFill="1" applyBorder="1" applyAlignment="1">
      <alignment horizontal="center" vertic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109" xfId="0" applyNumberFormat="1" applyFont="1" applyFill="1" applyBorder="1" applyAlignment="1">
      <alignment horizontal="center" vertical="center"/>
    </xf>
    <xf numFmtId="0" fontId="15" fillId="0" borderId="90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justify" wrapText="1"/>
    </xf>
    <xf numFmtId="0" fontId="0" fillId="0" borderId="64" xfId="0" applyFill="1" applyBorder="1" applyAlignment="1">
      <alignment horizontal="center" vertical="justify" wrapText="1"/>
    </xf>
    <xf numFmtId="0" fontId="0" fillId="0" borderId="76" xfId="0" applyFill="1" applyBorder="1" applyAlignment="1">
      <alignment horizontal="center" vertical="justify" wrapText="1"/>
    </xf>
    <xf numFmtId="0" fontId="38" fillId="0" borderId="124" xfId="0" applyNumberFormat="1" applyFont="1" applyFill="1" applyBorder="1" applyAlignment="1">
      <alignment horizontal="center" vertical="center" wrapText="1"/>
    </xf>
    <xf numFmtId="1" fontId="38" fillId="0" borderId="125" xfId="0" applyNumberFormat="1" applyFont="1" applyFill="1" applyBorder="1" applyAlignment="1">
      <alignment horizontal="center" vertical="center" wrapText="1"/>
    </xf>
    <xf numFmtId="1" fontId="38" fillId="0" borderId="126" xfId="0" applyNumberFormat="1" applyFont="1" applyFill="1" applyBorder="1" applyAlignment="1">
      <alignment horizontal="center" vertical="center" wrapText="1"/>
    </xf>
    <xf numFmtId="1" fontId="38" fillId="0" borderId="124" xfId="0" applyNumberFormat="1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49" fontId="9" fillId="0" borderId="112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center" vertical="justify" wrapText="1"/>
    </xf>
    <xf numFmtId="0" fontId="24" fillId="0" borderId="64" xfId="0" applyFont="1" applyFill="1" applyBorder="1" applyAlignment="1">
      <alignment horizontal="center" vertical="justify" wrapText="1"/>
    </xf>
    <xf numFmtId="0" fontId="24" fillId="0" borderId="76" xfId="0" applyFont="1" applyFill="1" applyBorder="1" applyAlignment="1">
      <alignment horizontal="center" vertical="justify" wrapText="1"/>
    </xf>
    <xf numFmtId="0" fontId="24" fillId="0" borderId="110" xfId="0" applyFont="1" applyFill="1" applyBorder="1" applyAlignment="1">
      <alignment horizontal="center" vertical="justify" wrapText="1"/>
    </xf>
    <xf numFmtId="0" fontId="24" fillId="0" borderId="62" xfId="0" applyFont="1" applyFill="1" applyBorder="1" applyAlignment="1">
      <alignment horizontal="center" vertical="justify" wrapText="1"/>
    </xf>
    <xf numFmtId="0" fontId="24" fillId="0" borderId="111" xfId="0" applyFont="1" applyFill="1" applyBorder="1" applyAlignment="1">
      <alignment horizontal="center" vertical="justify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96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vertical="center"/>
    </xf>
    <xf numFmtId="0" fontId="38" fillId="0" borderId="65" xfId="0" applyFont="1" applyFill="1" applyBorder="1" applyAlignment="1" applyProtection="1">
      <alignment horizontal="right" wrapText="1"/>
      <protection/>
    </xf>
    <xf numFmtId="0" fontId="38" fillId="0" borderId="85" xfId="0" applyFont="1" applyFill="1" applyBorder="1" applyAlignment="1" applyProtection="1">
      <alignment horizontal="right" wrapText="1"/>
      <protection/>
    </xf>
    <xf numFmtId="0" fontId="38" fillId="0" borderId="51" xfId="0" applyFont="1" applyFill="1" applyBorder="1" applyAlignment="1" applyProtection="1">
      <alignment horizontal="right" wrapText="1"/>
      <protection/>
    </xf>
    <xf numFmtId="0" fontId="39" fillId="0" borderId="85" xfId="0" applyFont="1" applyFill="1" applyBorder="1" applyAlignment="1">
      <alignment vertical="center"/>
    </xf>
    <xf numFmtId="0" fontId="39" fillId="0" borderId="51" xfId="0" applyFont="1" applyFill="1" applyBorder="1" applyAlignment="1">
      <alignment vertical="center"/>
    </xf>
    <xf numFmtId="0" fontId="38" fillId="0" borderId="127" xfId="0" applyNumberFormat="1" applyFont="1" applyFill="1" applyBorder="1" applyAlignment="1">
      <alignment horizontal="left" vertical="center" wrapText="1" shrinkToFit="1"/>
    </xf>
    <xf numFmtId="0" fontId="38" fillId="0" borderId="87" xfId="0" applyNumberFormat="1" applyFont="1" applyFill="1" applyBorder="1" applyAlignment="1">
      <alignment horizontal="left" vertical="center" wrapText="1" shrinkToFit="1"/>
    </xf>
    <xf numFmtId="0" fontId="38" fillId="0" borderId="128" xfId="0" applyNumberFormat="1" applyFont="1" applyFill="1" applyBorder="1" applyAlignment="1">
      <alignment horizontal="left" vertical="center" wrapText="1" shrinkToFit="1"/>
    </xf>
    <xf numFmtId="0" fontId="38" fillId="0" borderId="92" xfId="0" applyFont="1" applyFill="1" applyBorder="1" applyAlignment="1" applyProtection="1">
      <alignment horizontal="right"/>
      <protection/>
    </xf>
    <xf numFmtId="0" fontId="38" fillId="0" borderId="61" xfId="0" applyFont="1" applyFill="1" applyBorder="1" applyAlignment="1" applyProtection="1">
      <alignment horizontal="right"/>
      <protection/>
    </xf>
    <xf numFmtId="0" fontId="38" fillId="0" borderId="103" xfId="0" applyFont="1" applyFill="1" applyBorder="1" applyAlignment="1" applyProtection="1">
      <alignment horizontal="right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49" fontId="3" fillId="0" borderId="129" xfId="0" applyNumberFormat="1" applyFont="1" applyFill="1" applyBorder="1" applyAlignment="1">
      <alignment horizontal="center" vertical="center" textRotation="90" wrapText="1"/>
    </xf>
    <xf numFmtId="0" fontId="3" fillId="0" borderId="99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49" fontId="3" fillId="0" borderId="129" xfId="0" applyNumberFormat="1" applyFont="1" applyFill="1" applyBorder="1" applyAlignment="1">
      <alignment horizontal="center" vertical="center" textRotation="90"/>
    </xf>
    <xf numFmtId="0" fontId="26" fillId="0" borderId="114" xfId="0" applyNumberFormat="1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/>
    </xf>
    <xf numFmtId="0" fontId="27" fillId="0" borderId="10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0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30" xfId="0" applyNumberFormat="1" applyFont="1" applyFill="1" applyBorder="1" applyAlignment="1">
      <alignment horizontal="center" vertical="center" textRotation="90" wrapText="1"/>
    </xf>
    <xf numFmtId="0" fontId="3" fillId="0" borderId="101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/>
    </xf>
    <xf numFmtId="0" fontId="35" fillId="0" borderId="97" xfId="0" applyFont="1" applyFill="1" applyBorder="1" applyAlignment="1">
      <alignment/>
    </xf>
    <xf numFmtId="0" fontId="3" fillId="0" borderId="54" xfId="0" applyNumberFormat="1" applyFont="1" applyFill="1" applyBorder="1" applyAlignment="1">
      <alignment horizontal="center" vertical="center" textRotation="90" wrapText="1"/>
    </xf>
    <xf numFmtId="0" fontId="3" fillId="0" borderId="46" xfId="0" applyNumberFormat="1" applyFont="1" applyFill="1" applyBorder="1" applyAlignment="1">
      <alignment horizontal="center" vertical="center" textRotation="90" wrapText="1"/>
    </xf>
    <xf numFmtId="0" fontId="3" fillId="0" borderId="131" xfId="0" applyNumberFormat="1" applyFont="1" applyFill="1" applyBorder="1" applyAlignment="1">
      <alignment horizontal="center" vertical="center" textRotation="90" wrapText="1"/>
    </xf>
    <xf numFmtId="0" fontId="36" fillId="0" borderId="36" xfId="0" applyFont="1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38" fillId="0" borderId="99" xfId="0" applyNumberFormat="1" applyFont="1" applyFill="1" applyBorder="1" applyAlignment="1">
      <alignment horizontal="left" vertical="center" wrapText="1" shrinkToFit="1"/>
    </xf>
    <xf numFmtId="0" fontId="3" fillId="0" borderId="59" xfId="0" applyNumberFormat="1" applyFont="1" applyFill="1" applyBorder="1" applyAlignment="1">
      <alignment horizontal="center" vertical="center" textRotation="90"/>
    </xf>
    <xf numFmtId="0" fontId="3" fillId="0" borderId="32" xfId="0" applyNumberFormat="1" applyFont="1" applyFill="1" applyBorder="1" applyAlignment="1">
      <alignment horizontal="center" vertical="center" textRotation="90"/>
    </xf>
    <xf numFmtId="0" fontId="3" fillId="0" borderId="132" xfId="0" applyNumberFormat="1" applyFont="1" applyFill="1" applyBorder="1" applyAlignment="1">
      <alignment horizontal="center" vertical="center" textRotation="90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3" fillId="0" borderId="132" xfId="0" applyNumberFormat="1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115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center" textRotation="90" wrapText="1"/>
    </xf>
    <xf numFmtId="0" fontId="3" fillId="0" borderId="88" xfId="0" applyFont="1" applyFill="1" applyBorder="1" applyAlignment="1">
      <alignment horizontal="center" vertical="center" textRotation="90" wrapText="1"/>
    </xf>
    <xf numFmtId="0" fontId="28" fillId="0" borderId="65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/>
    </xf>
    <xf numFmtId="0" fontId="35" fillId="0" borderId="51" xfId="0" applyFont="1" applyFill="1" applyBorder="1" applyAlignment="1">
      <alignment/>
    </xf>
    <xf numFmtId="0" fontId="7" fillId="0" borderId="58" xfId="0" applyNumberFormat="1" applyFont="1" applyFill="1" applyBorder="1" applyAlignment="1">
      <alignment horizontal="center" vertical="center" textRotation="90"/>
    </xf>
    <xf numFmtId="0" fontId="7" fillId="0" borderId="34" xfId="0" applyNumberFormat="1" applyFont="1" applyFill="1" applyBorder="1" applyAlignment="1">
      <alignment horizontal="center" vertical="center" textRotation="90"/>
    </xf>
    <xf numFmtId="0" fontId="7" fillId="0" borderId="88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 wrapText="1"/>
    </xf>
    <xf numFmtId="0" fontId="7" fillId="0" borderId="33" xfId="0" applyNumberFormat="1" applyFont="1" applyFill="1" applyBorder="1" applyAlignment="1">
      <alignment horizontal="center" vertical="center" textRotation="90" wrapText="1"/>
    </xf>
    <xf numFmtId="0" fontId="7" fillId="0" borderId="69" xfId="0" applyNumberFormat="1" applyFont="1" applyFill="1" applyBorder="1" applyAlignment="1">
      <alignment horizontal="center" vertical="center" textRotation="90" wrapText="1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92" xfId="0" applyNumberFormat="1" applyFont="1" applyFill="1" applyBorder="1" applyAlignment="1">
      <alignment horizontal="center" vertical="center" wrapText="1"/>
    </xf>
    <xf numFmtId="0" fontId="7" fillId="0" borderId="103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9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29" fillId="0" borderId="11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8" fillId="0" borderId="109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textRotation="90"/>
    </xf>
    <xf numFmtId="0" fontId="15" fillId="0" borderId="34" xfId="0" applyFont="1" applyFill="1" applyBorder="1" applyAlignment="1">
      <alignment horizontal="center" vertical="center" textRotation="90"/>
    </xf>
    <xf numFmtId="0" fontId="15" fillId="0" borderId="133" xfId="0" applyFont="1" applyFill="1" applyBorder="1" applyAlignment="1">
      <alignment horizontal="center" vertical="center" textRotation="90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85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8" fillId="0" borderId="125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49" fontId="8" fillId="0" borderId="101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10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left" vertical="center" wrapText="1"/>
    </xf>
    <xf numFmtId="0" fontId="38" fillId="0" borderId="118" xfId="0" applyFont="1" applyFill="1" applyBorder="1" applyAlignment="1">
      <alignment horizontal="left" vertical="center" wrapText="1"/>
    </xf>
    <xf numFmtId="0" fontId="38" fillId="0" borderId="134" xfId="0" applyNumberFormat="1" applyFont="1" applyFill="1" applyBorder="1" applyAlignment="1">
      <alignment horizontal="left" vertical="center" wrapText="1" shrinkToFit="1"/>
    </xf>
    <xf numFmtId="0" fontId="25" fillId="0" borderId="68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 wrapText="1"/>
    </xf>
    <xf numFmtId="0" fontId="7" fillId="0" borderId="81" xfId="0" applyNumberFormat="1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116" xfId="0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135" xfId="0" applyNumberFormat="1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49" fontId="8" fillId="0" borderId="101" xfId="33" applyNumberFormat="1" applyFont="1" applyFill="1" applyBorder="1" applyAlignment="1">
      <alignment horizontal="center" vertical="center"/>
      <protection/>
    </xf>
    <xf numFmtId="0" fontId="31" fillId="0" borderId="57" xfId="33" applyFont="1" applyFill="1" applyBorder="1" applyAlignment="1">
      <alignment horizontal="center" vertical="center"/>
      <protection/>
    </xf>
    <xf numFmtId="0" fontId="31" fillId="0" borderId="107" xfId="33" applyFont="1" applyFill="1" applyBorder="1" applyAlignment="1">
      <alignment horizontal="center" vertical="center"/>
      <protection/>
    </xf>
    <xf numFmtId="0" fontId="8" fillId="0" borderId="121" xfId="0" applyNumberFormat="1" applyFont="1" applyFill="1" applyBorder="1" applyAlignment="1">
      <alignment horizontal="center" vertical="center"/>
    </xf>
    <xf numFmtId="0" fontId="8" fillId="0" borderId="122" xfId="0" applyNumberFormat="1" applyFont="1" applyFill="1" applyBorder="1" applyAlignment="1">
      <alignment horizontal="center" vertical="center"/>
    </xf>
    <xf numFmtId="0" fontId="8" fillId="0" borderId="123" xfId="0" applyNumberFormat="1" applyFont="1" applyFill="1" applyBorder="1" applyAlignment="1">
      <alignment horizontal="center" vertical="center"/>
    </xf>
    <xf numFmtId="0" fontId="8" fillId="0" borderId="17" xfId="33" applyFont="1" applyFill="1" applyBorder="1" applyAlignment="1">
      <alignment horizontal="center" vertical="center" wrapText="1"/>
      <protection/>
    </xf>
    <xf numFmtId="0" fontId="8" fillId="0" borderId="57" xfId="33" applyFont="1" applyFill="1" applyBorder="1" applyAlignment="1">
      <alignment horizontal="center" vertical="center" wrapText="1"/>
      <protection/>
    </xf>
    <xf numFmtId="0" fontId="8" fillId="0" borderId="20" xfId="33" applyFont="1" applyFill="1" applyBorder="1" applyAlignment="1">
      <alignment horizontal="center" vertical="center" wrapText="1"/>
      <protection/>
    </xf>
    <xf numFmtId="0" fontId="38" fillId="0" borderId="10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2009775</xdr:colOff>
      <xdr:row>4</xdr:row>
      <xdr:rowOff>47625</xdr:rowOff>
    </xdr:from>
    <xdr:to>
      <xdr:col>19</xdr:col>
      <xdr:colOff>3181350</xdr:colOff>
      <xdr:row>6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019300"/>
          <a:ext cx="1162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2009775</xdr:colOff>
      <xdr:row>4</xdr:row>
      <xdr:rowOff>47625</xdr:rowOff>
    </xdr:from>
    <xdr:to>
      <xdr:col>19</xdr:col>
      <xdr:colOff>3181350</xdr:colOff>
      <xdr:row>6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019300"/>
          <a:ext cx="1162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2352675</xdr:colOff>
      <xdr:row>1</xdr:row>
      <xdr:rowOff>266700</xdr:rowOff>
    </xdr:from>
    <xdr:to>
      <xdr:col>20</xdr:col>
      <xdr:colOff>504825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28625"/>
          <a:ext cx="13620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2352675</xdr:colOff>
      <xdr:row>1</xdr:row>
      <xdr:rowOff>266700</xdr:rowOff>
    </xdr:from>
    <xdr:to>
      <xdr:col>20</xdr:col>
      <xdr:colOff>504825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28625"/>
          <a:ext cx="13620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3"/>
  <sheetViews>
    <sheetView tabSelected="1" view="pageBreakPreview" zoomScale="20" zoomScaleNormal="30" zoomScaleSheetLayoutView="20" zoomScalePageLayoutView="0" workbookViewId="0" topLeftCell="A38">
      <selection activeCell="T50" sqref="B16:BE64"/>
    </sheetView>
  </sheetViews>
  <sheetFormatPr defaultColWidth="10.125" defaultRowHeight="12.75"/>
  <cols>
    <col min="1" max="1" width="45.75390625" style="11" customWidth="1"/>
    <col min="2" max="2" width="16.375" style="11" customWidth="1"/>
    <col min="3" max="19" width="6.25390625" style="11" hidden="1" customWidth="1"/>
    <col min="20" max="20" width="42.125" style="11" customWidth="1"/>
    <col min="21" max="21" width="42.125" style="238" customWidth="1"/>
    <col min="22" max="22" width="79.875" style="239" customWidth="1"/>
    <col min="23" max="23" width="12.75390625" style="240" customWidth="1"/>
    <col min="24" max="24" width="25.75390625" style="241" customWidth="1"/>
    <col min="25" max="26" width="12.75390625" style="241" customWidth="1"/>
    <col min="27" max="27" width="24.75390625" style="241" customWidth="1"/>
    <col min="28" max="28" width="18.00390625" style="241" customWidth="1"/>
    <col min="29" max="29" width="12.75390625" style="241" customWidth="1"/>
    <col min="30" max="30" width="12.75390625" style="6" customWidth="1"/>
    <col min="31" max="31" width="18.375" style="6" customWidth="1"/>
    <col min="32" max="32" width="22.375" style="6" customWidth="1"/>
    <col min="33" max="33" width="19.25390625" style="6" customWidth="1"/>
    <col min="34" max="34" width="22.75390625" style="6" customWidth="1"/>
    <col min="35" max="35" width="17.625" style="6" customWidth="1"/>
    <col min="36" max="36" width="21.25390625" style="6" customWidth="1"/>
    <col min="37" max="37" width="24.75390625" style="6" customWidth="1"/>
    <col min="38" max="38" width="24.00390625" style="6" customWidth="1"/>
    <col min="39" max="39" width="27.125" style="6" customWidth="1"/>
    <col min="40" max="40" width="20.00390625" style="6" customWidth="1"/>
    <col min="41" max="41" width="24.75390625" style="6" customWidth="1"/>
    <col min="42" max="42" width="14.75390625" style="11" customWidth="1"/>
    <col min="43" max="43" width="17.625" style="11" customWidth="1"/>
    <col min="44" max="44" width="18.125" style="11" customWidth="1"/>
    <col min="45" max="45" width="15.875" style="11" customWidth="1"/>
    <col min="46" max="46" width="15.25390625" style="11" customWidth="1"/>
    <col min="47" max="48" width="13.625" style="11" customWidth="1"/>
    <col min="49" max="49" width="14.75390625" style="11" customWidth="1"/>
    <col min="50" max="50" width="20.25390625" style="11" customWidth="1"/>
    <col min="51" max="51" width="16.375" style="11" customWidth="1"/>
    <col min="52" max="52" width="20.375" style="11" customWidth="1"/>
    <col min="53" max="53" width="18.125" style="11" customWidth="1"/>
    <col min="54" max="54" width="19.75390625" style="11" customWidth="1"/>
    <col min="55" max="55" width="17.625" style="11" customWidth="1"/>
    <col min="56" max="56" width="18.125" style="11" customWidth="1"/>
    <col min="57" max="57" width="16.375" style="11" customWidth="1"/>
    <col min="58" max="58" width="10.125" style="11" customWidth="1"/>
    <col min="59" max="16384" width="10.125" style="11" customWidth="1"/>
  </cols>
  <sheetData>
    <row r="1" ht="6.75" customHeight="1"/>
    <row r="2" spans="2:53" s="235" customFormat="1" ht="69" customHeight="1">
      <c r="B2" s="702" t="s">
        <v>146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</row>
    <row r="3" ht="15.75" customHeight="1"/>
    <row r="4" spans="2:53" ht="63.75" customHeight="1">
      <c r="B4" s="703" t="s">
        <v>0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</row>
    <row r="5" spans="2:59" ht="72.75" customHeight="1"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5"/>
      <c r="V5" s="535"/>
      <c r="W5" s="705" t="s">
        <v>162</v>
      </c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  <c r="BB5" s="832"/>
      <c r="BC5" s="832"/>
      <c r="BD5" s="832"/>
      <c r="BE5" s="832"/>
      <c r="BF5" s="832"/>
      <c r="BG5" s="832"/>
    </row>
    <row r="6" spans="20:59" ht="50.25" customHeight="1">
      <c r="T6" s="656"/>
      <c r="U6" s="656"/>
      <c r="V6" s="244"/>
      <c r="W6" s="418"/>
      <c r="X6" s="706" t="s">
        <v>183</v>
      </c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6"/>
      <c r="AO6" s="8"/>
      <c r="AP6" s="8"/>
      <c r="AQ6" s="25"/>
      <c r="AR6" s="26"/>
      <c r="AS6" s="8"/>
      <c r="AT6" s="8"/>
      <c r="AU6" s="8"/>
      <c r="AV6" s="419"/>
      <c r="AW6" s="419"/>
      <c r="AX6" s="419"/>
      <c r="AY6" s="419"/>
      <c r="AZ6" s="419"/>
      <c r="BA6" s="419"/>
      <c r="BB6" s="831" t="s">
        <v>108</v>
      </c>
      <c r="BC6" s="831"/>
      <c r="BD6" s="831"/>
      <c r="BE6" s="831"/>
      <c r="BF6" s="831"/>
      <c r="BG6" s="831"/>
    </row>
    <row r="7" spans="20:59" ht="50.25" customHeight="1">
      <c r="T7" s="236"/>
      <c r="U7" s="236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8"/>
      <c r="AM7" s="8"/>
      <c r="AN7" s="8"/>
      <c r="AO7" s="8"/>
      <c r="AP7" s="8"/>
      <c r="AQ7" s="25"/>
      <c r="AR7" s="26"/>
      <c r="AS7" s="8"/>
      <c r="AT7" s="8"/>
      <c r="AU7" s="8"/>
      <c r="AV7" s="419"/>
      <c r="AW7" s="419"/>
      <c r="AX7" s="419"/>
      <c r="AY7" s="419"/>
      <c r="AZ7" s="419"/>
      <c r="BA7" s="419"/>
      <c r="BB7" s="710" t="s">
        <v>135</v>
      </c>
      <c r="BC7" s="710"/>
      <c r="BD7" s="710"/>
      <c r="BE7" s="710"/>
      <c r="BF7" s="710"/>
      <c r="BG7" s="710"/>
    </row>
    <row r="8" spans="20:59" ht="64.5" customHeight="1">
      <c r="T8" s="656" t="s">
        <v>157</v>
      </c>
      <c r="U8" s="656"/>
      <c r="V8" s="244"/>
      <c r="AQ8" s="219"/>
      <c r="AR8" s="220"/>
      <c r="AS8" s="221"/>
      <c r="AT8" s="222"/>
      <c r="AU8" s="27"/>
      <c r="AV8" s="421" t="s">
        <v>1</v>
      </c>
      <c r="AW8" s="422"/>
      <c r="AX8" s="422"/>
      <c r="AY8" s="422"/>
      <c r="AZ8" s="422"/>
      <c r="BA8" s="422"/>
      <c r="BB8" s="607" t="s">
        <v>136</v>
      </c>
      <c r="BC8" s="607"/>
      <c r="BD8" s="607"/>
      <c r="BE8" s="607"/>
      <c r="BF8" s="607"/>
      <c r="BG8" s="607"/>
    </row>
    <row r="9" spans="20:59" ht="66" customHeight="1">
      <c r="T9" s="712" t="s">
        <v>85</v>
      </c>
      <c r="U9" s="712"/>
      <c r="V9" s="712"/>
      <c r="W9" s="711" t="s">
        <v>71</v>
      </c>
      <c r="X9" s="708"/>
      <c r="Y9" s="708"/>
      <c r="Z9" s="708"/>
      <c r="AA9" s="708"/>
      <c r="AB9" s="708"/>
      <c r="AC9" s="420" t="s">
        <v>2</v>
      </c>
      <c r="AD9" s="250" t="s">
        <v>106</v>
      </c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U9" s="27"/>
      <c r="AV9" s="424" t="s">
        <v>3</v>
      </c>
      <c r="AW9" s="422"/>
      <c r="AX9" s="422"/>
      <c r="AY9" s="422"/>
      <c r="AZ9" s="422"/>
      <c r="BA9" s="422"/>
      <c r="BB9" s="713" t="s">
        <v>4</v>
      </c>
      <c r="BC9" s="713"/>
      <c r="BD9" s="713"/>
      <c r="BE9" s="713"/>
      <c r="BF9" s="713"/>
      <c r="BG9" s="713"/>
    </row>
    <row r="10" spans="23:59" ht="147" customHeight="1">
      <c r="W10" s="823" t="s">
        <v>158</v>
      </c>
      <c r="X10" s="823"/>
      <c r="Y10" s="823"/>
      <c r="Z10" s="823"/>
      <c r="AA10" s="823"/>
      <c r="AB10" s="823"/>
      <c r="AC10" s="823"/>
      <c r="AD10" s="423" t="s">
        <v>148</v>
      </c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4"/>
      <c r="AR10" s="225"/>
      <c r="AS10" s="226"/>
      <c r="AT10" s="227"/>
      <c r="AU10" s="51"/>
      <c r="AV10" s="424" t="s">
        <v>5</v>
      </c>
      <c r="AW10" s="422"/>
      <c r="AX10" s="422"/>
      <c r="AY10" s="422"/>
      <c r="AZ10" s="422"/>
      <c r="BA10" s="422"/>
      <c r="BB10" s="713" t="s">
        <v>97</v>
      </c>
      <c r="BC10" s="713"/>
      <c r="BD10" s="713"/>
      <c r="BE10" s="713"/>
      <c r="BF10" s="713"/>
      <c r="BG10" s="713"/>
    </row>
    <row r="11" spans="1:59" ht="81" customHeight="1">
      <c r="A11" s="425" t="s">
        <v>81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707" t="s">
        <v>67</v>
      </c>
      <c r="X11" s="708"/>
      <c r="Y11" s="708"/>
      <c r="Z11" s="708"/>
      <c r="AA11" s="708"/>
      <c r="AB11" s="708"/>
      <c r="AC11" s="420" t="s">
        <v>2</v>
      </c>
      <c r="AD11" s="709" t="s">
        <v>57</v>
      </c>
      <c r="AE11" s="709"/>
      <c r="AF11" s="709"/>
      <c r="AG11" s="223"/>
      <c r="AH11" s="223"/>
      <c r="AI11" s="223"/>
      <c r="AJ11" s="223"/>
      <c r="AK11" s="223"/>
      <c r="AL11" s="223"/>
      <c r="AM11" s="223"/>
      <c r="AN11" s="223"/>
      <c r="AO11" s="223"/>
      <c r="AP11" s="218"/>
      <c r="AQ11" s="219"/>
      <c r="AR11" s="228"/>
      <c r="AS11" s="221"/>
      <c r="AT11" s="222"/>
      <c r="AU11" s="27"/>
      <c r="AV11" s="424" t="s">
        <v>6</v>
      </c>
      <c r="AW11" s="422"/>
      <c r="AX11" s="422"/>
      <c r="AY11" s="422"/>
      <c r="AZ11" s="422"/>
      <c r="BA11" s="422"/>
      <c r="BB11" s="658" t="s">
        <v>57</v>
      </c>
      <c r="BC11" s="659"/>
      <c r="BD11" s="659"/>
      <c r="BE11" s="659"/>
      <c r="BF11" s="659"/>
      <c r="BG11" s="659"/>
    </row>
    <row r="12" spans="2:59" ht="75" customHeight="1">
      <c r="B12" s="660" t="s">
        <v>147</v>
      </c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707" t="s">
        <v>7</v>
      </c>
      <c r="X12" s="707"/>
      <c r="Y12" s="707"/>
      <c r="Z12" s="707"/>
      <c r="AA12" s="707"/>
      <c r="AB12" s="707"/>
      <c r="AC12" s="420" t="s">
        <v>2</v>
      </c>
      <c r="AD12" s="423" t="s">
        <v>107</v>
      </c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4"/>
      <c r="AR12" s="225"/>
      <c r="AS12" s="229"/>
      <c r="AT12" s="224"/>
      <c r="AU12" s="28"/>
      <c r="AV12" s="219"/>
      <c r="AW12" s="219"/>
      <c r="AX12" s="219"/>
      <c r="AY12" s="219"/>
      <c r="AZ12" s="219"/>
      <c r="BA12" s="219"/>
      <c r="BB12" s="658" t="s">
        <v>149</v>
      </c>
      <c r="BC12" s="659"/>
      <c r="BD12" s="659"/>
      <c r="BE12" s="659"/>
      <c r="BF12" s="659"/>
      <c r="BG12" s="659"/>
    </row>
    <row r="13" spans="20:59" ht="48" customHeight="1">
      <c r="T13" s="257"/>
      <c r="U13" s="257"/>
      <c r="V13" s="257"/>
      <c r="W13" s="5"/>
      <c r="X13" s="248"/>
      <c r="Y13" s="248"/>
      <c r="Z13" s="248"/>
      <c r="AA13" s="253"/>
      <c r="AB13" s="253"/>
      <c r="AC13" s="249"/>
      <c r="AD13" s="426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18"/>
      <c r="AR13" s="63"/>
      <c r="AT13" s="28"/>
      <c r="AU13" s="28"/>
      <c r="AV13" s="219"/>
      <c r="AW13" s="219"/>
      <c r="AX13" s="219"/>
      <c r="AY13" s="219"/>
      <c r="AZ13" s="219"/>
      <c r="BA13" s="219"/>
      <c r="BB13" s="658" t="s">
        <v>150</v>
      </c>
      <c r="BC13" s="659"/>
      <c r="BD13" s="659"/>
      <c r="BE13" s="659"/>
      <c r="BF13" s="659"/>
      <c r="BG13" s="659"/>
    </row>
    <row r="14" spans="20:59" ht="48" customHeight="1">
      <c r="T14" s="257"/>
      <c r="U14" s="257"/>
      <c r="V14" s="257"/>
      <c r="W14" s="5"/>
      <c r="X14" s="248"/>
      <c r="Y14" s="248"/>
      <c r="Z14" s="248"/>
      <c r="AA14" s="253"/>
      <c r="AB14" s="253"/>
      <c r="AC14" s="249"/>
      <c r="AD14" s="426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18"/>
      <c r="AR14" s="63"/>
      <c r="AT14" s="28"/>
      <c r="AU14" s="28"/>
      <c r="AV14" s="219"/>
      <c r="AW14" s="219"/>
      <c r="AX14" s="219"/>
      <c r="AY14" s="219"/>
      <c r="AZ14" s="219"/>
      <c r="BA14" s="219"/>
      <c r="BB14" s="217"/>
      <c r="BC14" s="217"/>
      <c r="BD14" s="217"/>
      <c r="BE14" s="217"/>
      <c r="BF14" s="217"/>
      <c r="BG14" s="217"/>
    </row>
    <row r="15" spans="21:41" ht="30" customHeight="1" thickBot="1">
      <c r="U15" s="259"/>
      <c r="V15" s="259"/>
      <c r="W15" s="264"/>
      <c r="AA15" s="265"/>
      <c r="AB15" s="6"/>
      <c r="AC15" s="6"/>
      <c r="AM15" s="11"/>
      <c r="AN15" s="11"/>
      <c r="AO15" s="11"/>
    </row>
    <row r="16" spans="2:57" s="267" customFormat="1" ht="151.5" customHeight="1" thickBot="1">
      <c r="B16" s="714" t="s">
        <v>8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716" t="s">
        <v>9</v>
      </c>
      <c r="U16" s="716"/>
      <c r="V16" s="717"/>
      <c r="W16" s="720" t="s">
        <v>10</v>
      </c>
      <c r="X16" s="721"/>
      <c r="Y16" s="721"/>
      <c r="Z16" s="721"/>
      <c r="AA16" s="721"/>
      <c r="AB16" s="721"/>
      <c r="AC16" s="721"/>
      <c r="AD16" s="721"/>
      <c r="AE16" s="724" t="s">
        <v>64</v>
      </c>
      <c r="AF16" s="620"/>
      <c r="AG16" s="619" t="s">
        <v>11</v>
      </c>
      <c r="AH16" s="619"/>
      <c r="AI16" s="619"/>
      <c r="AJ16" s="619"/>
      <c r="AK16" s="619"/>
      <c r="AL16" s="619"/>
      <c r="AM16" s="619"/>
      <c r="AN16" s="619"/>
      <c r="AO16" s="728" t="s">
        <v>12</v>
      </c>
      <c r="AP16" s="730" t="s">
        <v>13</v>
      </c>
      <c r="AQ16" s="731"/>
      <c r="AR16" s="731"/>
      <c r="AS16" s="731"/>
      <c r="AT16" s="731"/>
      <c r="AU16" s="731"/>
      <c r="AV16" s="731"/>
      <c r="AW16" s="732"/>
      <c r="AX16" s="739" t="s">
        <v>84</v>
      </c>
      <c r="AY16" s="663"/>
      <c r="AZ16" s="663"/>
      <c r="BA16" s="663"/>
      <c r="BB16" s="663"/>
      <c r="BC16" s="663"/>
      <c r="BD16" s="663"/>
      <c r="BE16" s="664"/>
    </row>
    <row r="17" spans="2:57" s="267" customFormat="1" ht="48" customHeight="1" thickBot="1">
      <c r="B17" s="715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718"/>
      <c r="U17" s="718"/>
      <c r="V17" s="719"/>
      <c r="W17" s="722"/>
      <c r="X17" s="723"/>
      <c r="Y17" s="723"/>
      <c r="Z17" s="723"/>
      <c r="AA17" s="723"/>
      <c r="AB17" s="723"/>
      <c r="AC17" s="723"/>
      <c r="AD17" s="723"/>
      <c r="AE17" s="621"/>
      <c r="AF17" s="623"/>
      <c r="AG17" s="622"/>
      <c r="AH17" s="622"/>
      <c r="AI17" s="622"/>
      <c r="AJ17" s="622"/>
      <c r="AK17" s="622"/>
      <c r="AL17" s="622"/>
      <c r="AM17" s="622"/>
      <c r="AN17" s="622"/>
      <c r="AO17" s="729"/>
      <c r="AP17" s="733"/>
      <c r="AQ17" s="734"/>
      <c r="AR17" s="734"/>
      <c r="AS17" s="734"/>
      <c r="AT17" s="734"/>
      <c r="AU17" s="734"/>
      <c r="AV17" s="734"/>
      <c r="AW17" s="735"/>
      <c r="AX17" s="740" t="s">
        <v>118</v>
      </c>
      <c r="AY17" s="741"/>
      <c r="AZ17" s="741"/>
      <c r="BA17" s="741"/>
      <c r="BB17" s="741"/>
      <c r="BC17" s="741"/>
      <c r="BD17" s="741"/>
      <c r="BE17" s="742"/>
    </row>
    <row r="18" spans="2:57" s="267" customFormat="1" ht="66" customHeight="1" thickBot="1">
      <c r="B18" s="715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718"/>
      <c r="U18" s="718"/>
      <c r="V18" s="719"/>
      <c r="W18" s="722"/>
      <c r="X18" s="723"/>
      <c r="Y18" s="723"/>
      <c r="Z18" s="723"/>
      <c r="AA18" s="723"/>
      <c r="AB18" s="723"/>
      <c r="AC18" s="723"/>
      <c r="AD18" s="723"/>
      <c r="AE18" s="725"/>
      <c r="AF18" s="726"/>
      <c r="AG18" s="727"/>
      <c r="AH18" s="727"/>
      <c r="AI18" s="727"/>
      <c r="AJ18" s="727"/>
      <c r="AK18" s="727"/>
      <c r="AL18" s="727"/>
      <c r="AM18" s="727"/>
      <c r="AN18" s="727"/>
      <c r="AO18" s="729"/>
      <c r="AP18" s="736"/>
      <c r="AQ18" s="737"/>
      <c r="AR18" s="737"/>
      <c r="AS18" s="737"/>
      <c r="AT18" s="737"/>
      <c r="AU18" s="737"/>
      <c r="AV18" s="737"/>
      <c r="AW18" s="738"/>
      <c r="AX18" s="766" t="s">
        <v>159</v>
      </c>
      <c r="AY18" s="767"/>
      <c r="AZ18" s="767"/>
      <c r="BA18" s="767"/>
      <c r="BB18" s="767"/>
      <c r="BC18" s="767"/>
      <c r="BD18" s="767"/>
      <c r="BE18" s="768"/>
    </row>
    <row r="19" spans="2:57" s="267" customFormat="1" ht="54" customHeight="1">
      <c r="B19" s="715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718"/>
      <c r="U19" s="718"/>
      <c r="V19" s="719"/>
      <c r="W19" s="722"/>
      <c r="X19" s="723"/>
      <c r="Y19" s="723"/>
      <c r="Z19" s="723"/>
      <c r="AA19" s="723"/>
      <c r="AB19" s="723"/>
      <c r="AC19" s="723"/>
      <c r="AD19" s="723"/>
      <c r="AE19" s="743" t="s">
        <v>14</v>
      </c>
      <c r="AF19" s="745" t="s">
        <v>15</v>
      </c>
      <c r="AG19" s="747" t="s">
        <v>16</v>
      </c>
      <c r="AH19" s="749" t="s">
        <v>17</v>
      </c>
      <c r="AI19" s="750"/>
      <c r="AJ19" s="750"/>
      <c r="AK19" s="750"/>
      <c r="AL19" s="750"/>
      <c r="AM19" s="750"/>
      <c r="AN19" s="750"/>
      <c r="AO19" s="729"/>
      <c r="AP19" s="751" t="s">
        <v>18</v>
      </c>
      <c r="AQ19" s="753" t="s">
        <v>19</v>
      </c>
      <c r="AR19" s="753" t="s">
        <v>20</v>
      </c>
      <c r="AS19" s="785" t="s">
        <v>21</v>
      </c>
      <c r="AT19" s="785" t="s">
        <v>22</v>
      </c>
      <c r="AU19" s="753" t="s">
        <v>23</v>
      </c>
      <c r="AV19" s="753" t="s">
        <v>24</v>
      </c>
      <c r="AW19" s="772" t="s">
        <v>25</v>
      </c>
      <c r="AX19" s="774" t="s">
        <v>119</v>
      </c>
      <c r="AY19" s="775"/>
      <c r="AZ19" s="775"/>
      <c r="BA19" s="776"/>
      <c r="BB19" s="769" t="s">
        <v>120</v>
      </c>
      <c r="BC19" s="770"/>
      <c r="BD19" s="770"/>
      <c r="BE19" s="771"/>
    </row>
    <row r="20" spans="2:57" s="269" customFormat="1" ht="69" customHeight="1" thickBot="1">
      <c r="B20" s="715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718"/>
      <c r="U20" s="718"/>
      <c r="V20" s="719"/>
      <c r="W20" s="722"/>
      <c r="X20" s="723"/>
      <c r="Y20" s="723"/>
      <c r="Z20" s="723"/>
      <c r="AA20" s="723"/>
      <c r="AB20" s="723"/>
      <c r="AC20" s="723"/>
      <c r="AD20" s="723"/>
      <c r="AE20" s="744"/>
      <c r="AF20" s="746"/>
      <c r="AG20" s="748"/>
      <c r="AH20" s="755" t="s">
        <v>90</v>
      </c>
      <c r="AI20" s="756"/>
      <c r="AJ20" s="755" t="s">
        <v>91</v>
      </c>
      <c r="AK20" s="777"/>
      <c r="AL20" s="756" t="s">
        <v>94</v>
      </c>
      <c r="AM20" s="777"/>
      <c r="AN20" s="779" t="s">
        <v>82</v>
      </c>
      <c r="AO20" s="729"/>
      <c r="AP20" s="752"/>
      <c r="AQ20" s="754"/>
      <c r="AR20" s="754"/>
      <c r="AS20" s="786"/>
      <c r="AT20" s="786"/>
      <c r="AU20" s="754"/>
      <c r="AV20" s="754"/>
      <c r="AW20" s="773"/>
      <c r="AX20" s="782" t="s">
        <v>114</v>
      </c>
      <c r="AY20" s="783"/>
      <c r="AZ20" s="783"/>
      <c r="BA20" s="784"/>
      <c r="BB20" s="759" t="s">
        <v>114</v>
      </c>
      <c r="BC20" s="759"/>
      <c r="BD20" s="759"/>
      <c r="BE20" s="760"/>
    </row>
    <row r="21" spans="2:57" s="269" customFormat="1" ht="45" customHeight="1">
      <c r="B21" s="715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718"/>
      <c r="U21" s="718"/>
      <c r="V21" s="719"/>
      <c r="W21" s="722"/>
      <c r="X21" s="723"/>
      <c r="Y21" s="723"/>
      <c r="Z21" s="723"/>
      <c r="AA21" s="723"/>
      <c r="AB21" s="723"/>
      <c r="AC21" s="723"/>
      <c r="AD21" s="723"/>
      <c r="AE21" s="744"/>
      <c r="AF21" s="746"/>
      <c r="AG21" s="748"/>
      <c r="AH21" s="757"/>
      <c r="AI21" s="758"/>
      <c r="AJ21" s="757"/>
      <c r="AK21" s="778"/>
      <c r="AL21" s="758"/>
      <c r="AM21" s="778"/>
      <c r="AN21" s="780"/>
      <c r="AO21" s="729"/>
      <c r="AP21" s="752"/>
      <c r="AQ21" s="754"/>
      <c r="AR21" s="754"/>
      <c r="AS21" s="786"/>
      <c r="AT21" s="786"/>
      <c r="AU21" s="754"/>
      <c r="AV21" s="754"/>
      <c r="AW21" s="773"/>
      <c r="AX21" s="761" t="s">
        <v>16</v>
      </c>
      <c r="AY21" s="763" t="s">
        <v>27</v>
      </c>
      <c r="AZ21" s="607"/>
      <c r="BA21" s="607"/>
      <c r="BB21" s="764" t="s">
        <v>16</v>
      </c>
      <c r="BC21" s="765" t="s">
        <v>27</v>
      </c>
      <c r="BD21" s="631"/>
      <c r="BE21" s="632"/>
    </row>
    <row r="22" spans="2:57" s="269" customFormat="1" ht="281.25" customHeight="1" thickBot="1">
      <c r="B22" s="715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718"/>
      <c r="U22" s="718"/>
      <c r="V22" s="719"/>
      <c r="W22" s="722"/>
      <c r="X22" s="723"/>
      <c r="Y22" s="723"/>
      <c r="Z22" s="723"/>
      <c r="AA22" s="723"/>
      <c r="AB22" s="723"/>
      <c r="AC22" s="723"/>
      <c r="AD22" s="723"/>
      <c r="AE22" s="744"/>
      <c r="AF22" s="746"/>
      <c r="AG22" s="748"/>
      <c r="AH22" s="230" t="s">
        <v>92</v>
      </c>
      <c r="AI22" s="231" t="s">
        <v>93</v>
      </c>
      <c r="AJ22" s="230" t="s">
        <v>92</v>
      </c>
      <c r="AK22" s="231" t="s">
        <v>93</v>
      </c>
      <c r="AL22" s="230" t="s">
        <v>92</v>
      </c>
      <c r="AM22" s="231" t="s">
        <v>93</v>
      </c>
      <c r="AN22" s="781"/>
      <c r="AO22" s="729"/>
      <c r="AP22" s="752"/>
      <c r="AQ22" s="754"/>
      <c r="AR22" s="754"/>
      <c r="AS22" s="786"/>
      <c r="AT22" s="786"/>
      <c r="AU22" s="754"/>
      <c r="AV22" s="754"/>
      <c r="AW22" s="773"/>
      <c r="AX22" s="762"/>
      <c r="AY22" s="232" t="s">
        <v>26</v>
      </c>
      <c r="AZ22" s="232" t="s">
        <v>28</v>
      </c>
      <c r="BA22" s="233" t="s">
        <v>89</v>
      </c>
      <c r="BB22" s="762"/>
      <c r="BC22" s="232" t="s">
        <v>26</v>
      </c>
      <c r="BD22" s="232" t="s">
        <v>28</v>
      </c>
      <c r="BE22" s="234" t="s">
        <v>89</v>
      </c>
    </row>
    <row r="23" spans="2:57" s="277" customFormat="1" ht="66.75" customHeight="1" thickBot="1" thickTop="1">
      <c r="B23" s="429">
        <v>1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795">
        <v>2</v>
      </c>
      <c r="U23" s="796"/>
      <c r="V23" s="797"/>
      <c r="W23" s="798">
        <v>3</v>
      </c>
      <c r="X23" s="799"/>
      <c r="Y23" s="799"/>
      <c r="Z23" s="799"/>
      <c r="AA23" s="799"/>
      <c r="AB23" s="799"/>
      <c r="AC23" s="799"/>
      <c r="AD23" s="799"/>
      <c r="AE23" s="431">
        <v>4</v>
      </c>
      <c r="AF23" s="432">
        <v>5</v>
      </c>
      <c r="AG23" s="433">
        <v>6</v>
      </c>
      <c r="AH23" s="431">
        <v>7</v>
      </c>
      <c r="AI23" s="432">
        <v>8</v>
      </c>
      <c r="AJ23" s="433">
        <v>9</v>
      </c>
      <c r="AK23" s="431">
        <v>10</v>
      </c>
      <c r="AL23" s="432">
        <v>11</v>
      </c>
      <c r="AM23" s="433">
        <v>12</v>
      </c>
      <c r="AN23" s="431">
        <v>13</v>
      </c>
      <c r="AO23" s="432">
        <v>14</v>
      </c>
      <c r="AP23" s="433">
        <v>15</v>
      </c>
      <c r="AQ23" s="431">
        <v>16</v>
      </c>
      <c r="AR23" s="432">
        <v>17</v>
      </c>
      <c r="AS23" s="433">
        <v>18</v>
      </c>
      <c r="AT23" s="431">
        <v>19</v>
      </c>
      <c r="AU23" s="432">
        <v>20</v>
      </c>
      <c r="AV23" s="433">
        <v>21</v>
      </c>
      <c r="AW23" s="431">
        <v>22</v>
      </c>
      <c r="AX23" s="432">
        <v>23</v>
      </c>
      <c r="AY23" s="433">
        <v>24</v>
      </c>
      <c r="AZ23" s="431">
        <v>25</v>
      </c>
      <c r="BA23" s="432">
        <v>26</v>
      </c>
      <c r="BB23" s="433">
        <v>27</v>
      </c>
      <c r="BC23" s="431">
        <v>28</v>
      </c>
      <c r="BD23" s="432">
        <v>29</v>
      </c>
      <c r="BE23" s="434">
        <v>30</v>
      </c>
    </row>
    <row r="24" spans="2:57" s="2" customFormat="1" ht="63" customHeight="1" thickBot="1">
      <c r="B24" s="787" t="s">
        <v>74</v>
      </c>
      <c r="C24" s="788"/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  <c r="AY24" s="788"/>
      <c r="AZ24" s="788"/>
      <c r="BA24" s="788"/>
      <c r="BB24" s="788"/>
      <c r="BC24" s="788"/>
      <c r="BD24" s="788"/>
      <c r="BE24" s="789"/>
    </row>
    <row r="25" spans="2:66" s="278" customFormat="1" ht="73.5" customHeight="1" thickBot="1">
      <c r="B25" s="790" t="s">
        <v>75</v>
      </c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1"/>
      <c r="AS25" s="791"/>
      <c r="AT25" s="791"/>
      <c r="AU25" s="791"/>
      <c r="AV25" s="791"/>
      <c r="AW25" s="791"/>
      <c r="AX25" s="791"/>
      <c r="AY25" s="791"/>
      <c r="AZ25" s="791"/>
      <c r="BA25" s="791"/>
      <c r="BB25" s="791"/>
      <c r="BC25" s="791"/>
      <c r="BD25" s="791"/>
      <c r="BE25" s="792"/>
      <c r="BF25" s="3"/>
      <c r="BG25" s="3"/>
      <c r="BH25" s="3"/>
      <c r="BI25" s="3"/>
      <c r="BJ25" s="3"/>
      <c r="BL25" s="435"/>
      <c r="BM25" s="435"/>
      <c r="BN25" s="435"/>
    </row>
    <row r="26" spans="2:57" s="14" customFormat="1" ht="105.75" customHeight="1">
      <c r="B26" s="471">
        <v>1</v>
      </c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793" t="s">
        <v>143</v>
      </c>
      <c r="U26" s="793"/>
      <c r="V26" s="793"/>
      <c r="W26" s="794" t="s">
        <v>144</v>
      </c>
      <c r="X26" s="794"/>
      <c r="Y26" s="794"/>
      <c r="Z26" s="794"/>
      <c r="AA26" s="794"/>
      <c r="AB26" s="794"/>
      <c r="AC26" s="794"/>
      <c r="AD26" s="794"/>
      <c r="AE26" s="75">
        <f>AF26/30</f>
        <v>1</v>
      </c>
      <c r="AF26" s="75">
        <v>30</v>
      </c>
      <c r="AG26" s="75">
        <f>AH26+AJ26+AL26</f>
        <v>18</v>
      </c>
      <c r="AH26" s="75">
        <v>12</v>
      </c>
      <c r="AI26" s="75"/>
      <c r="AJ26" s="75">
        <v>6</v>
      </c>
      <c r="AK26" s="75"/>
      <c r="AL26" s="75"/>
      <c r="AM26" s="75"/>
      <c r="AN26" s="75"/>
      <c r="AO26" s="75">
        <f>AF26-AG26</f>
        <v>12</v>
      </c>
      <c r="AP26" s="472"/>
      <c r="AQ26" s="472"/>
      <c r="AR26" s="472"/>
      <c r="AS26" s="472"/>
      <c r="AT26" s="472"/>
      <c r="AU26" s="472"/>
      <c r="AV26" s="472"/>
      <c r="AW26" s="472"/>
      <c r="AX26" s="473"/>
      <c r="AY26" s="473"/>
      <c r="AZ26" s="473"/>
      <c r="BA26" s="473"/>
      <c r="BB26" s="473">
        <f>SUM(BC26:BE26)</f>
        <v>1</v>
      </c>
      <c r="BC26" s="479">
        <v>0.7</v>
      </c>
      <c r="BD26" s="479">
        <v>0.3</v>
      </c>
      <c r="BE26" s="474"/>
    </row>
    <row r="27" spans="2:57" s="14" customFormat="1" ht="105.75" customHeight="1" thickBot="1">
      <c r="B27" s="475">
        <v>2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800" t="s">
        <v>145</v>
      </c>
      <c r="U27" s="800"/>
      <c r="V27" s="800"/>
      <c r="W27" s="801" t="s">
        <v>129</v>
      </c>
      <c r="X27" s="801"/>
      <c r="Y27" s="801"/>
      <c r="Z27" s="801"/>
      <c r="AA27" s="801"/>
      <c r="AB27" s="801"/>
      <c r="AC27" s="801"/>
      <c r="AD27" s="801"/>
      <c r="AE27" s="96">
        <f>AF27/30</f>
        <v>2</v>
      </c>
      <c r="AF27" s="96">
        <v>60</v>
      </c>
      <c r="AG27" s="96">
        <f>AH27+AJ27+AL27</f>
        <v>36</v>
      </c>
      <c r="AH27" s="96">
        <v>24</v>
      </c>
      <c r="AI27" s="96"/>
      <c r="AJ27" s="96">
        <v>12</v>
      </c>
      <c r="AK27" s="96"/>
      <c r="AL27" s="96"/>
      <c r="AM27" s="96"/>
      <c r="AN27" s="96"/>
      <c r="AO27" s="96">
        <f>AF27-AG27</f>
        <v>24</v>
      </c>
      <c r="AP27" s="476"/>
      <c r="AQ27" s="476">
        <v>2</v>
      </c>
      <c r="AR27" s="476">
        <v>2</v>
      </c>
      <c r="AS27" s="476"/>
      <c r="AT27" s="476"/>
      <c r="AU27" s="476"/>
      <c r="AV27" s="476"/>
      <c r="AW27" s="476"/>
      <c r="AX27" s="477"/>
      <c r="AY27" s="477"/>
      <c r="AZ27" s="477"/>
      <c r="BA27" s="477"/>
      <c r="BB27" s="477">
        <f>SUM(BC27:BE27)</f>
        <v>2</v>
      </c>
      <c r="BC27" s="480">
        <v>1.3</v>
      </c>
      <c r="BD27" s="480">
        <v>0.7</v>
      </c>
      <c r="BE27" s="478"/>
    </row>
    <row r="28" spans="2:57" s="14" customFormat="1" ht="49.5" customHeight="1" thickBot="1">
      <c r="B28" s="615" t="s">
        <v>99</v>
      </c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7"/>
      <c r="AE28" s="470">
        <f>SUM(AE26:AE27)</f>
        <v>3</v>
      </c>
      <c r="AF28" s="470">
        <f aca="true" t="shared" si="0" ref="AF28:BE28">SUM(AF26:AF27)</f>
        <v>90</v>
      </c>
      <c r="AG28" s="470">
        <f t="shared" si="0"/>
        <v>54</v>
      </c>
      <c r="AH28" s="470">
        <f t="shared" si="0"/>
        <v>36</v>
      </c>
      <c r="AI28" s="470">
        <f t="shared" si="0"/>
        <v>0</v>
      </c>
      <c r="AJ28" s="470">
        <f t="shared" si="0"/>
        <v>18</v>
      </c>
      <c r="AK28" s="470">
        <f t="shared" si="0"/>
        <v>0</v>
      </c>
      <c r="AL28" s="470">
        <f t="shared" si="0"/>
        <v>0</v>
      </c>
      <c r="AM28" s="470">
        <f t="shared" si="0"/>
        <v>0</v>
      </c>
      <c r="AN28" s="470">
        <f t="shared" si="0"/>
        <v>0</v>
      </c>
      <c r="AO28" s="470">
        <f t="shared" si="0"/>
        <v>36</v>
      </c>
      <c r="AP28" s="470">
        <f t="shared" si="0"/>
        <v>0</v>
      </c>
      <c r="AQ28" s="470">
        <v>1</v>
      </c>
      <c r="AR28" s="470">
        <v>1</v>
      </c>
      <c r="AS28" s="470">
        <f t="shared" si="0"/>
        <v>0</v>
      </c>
      <c r="AT28" s="470">
        <f t="shared" si="0"/>
        <v>0</v>
      </c>
      <c r="AU28" s="470">
        <f t="shared" si="0"/>
        <v>0</v>
      </c>
      <c r="AV28" s="470">
        <f t="shared" si="0"/>
        <v>0</v>
      </c>
      <c r="AW28" s="470">
        <f t="shared" si="0"/>
        <v>0</v>
      </c>
      <c r="AX28" s="470">
        <f t="shared" si="0"/>
        <v>0</v>
      </c>
      <c r="AY28" s="470">
        <f t="shared" si="0"/>
        <v>0</v>
      </c>
      <c r="AZ28" s="470">
        <f t="shared" si="0"/>
        <v>0</v>
      </c>
      <c r="BA28" s="470">
        <f t="shared" si="0"/>
        <v>0</v>
      </c>
      <c r="BB28" s="470">
        <f t="shared" si="0"/>
        <v>3</v>
      </c>
      <c r="BC28" s="470">
        <f t="shared" si="0"/>
        <v>2</v>
      </c>
      <c r="BD28" s="470">
        <f t="shared" si="0"/>
        <v>1</v>
      </c>
      <c r="BE28" s="470">
        <f t="shared" si="0"/>
        <v>0</v>
      </c>
    </row>
    <row r="29" spans="2:66" s="278" customFormat="1" ht="63" customHeight="1" thickBot="1">
      <c r="B29" s="790" t="s">
        <v>73</v>
      </c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1"/>
      <c r="AS29" s="791"/>
      <c r="AT29" s="791"/>
      <c r="AU29" s="791"/>
      <c r="AV29" s="791"/>
      <c r="AW29" s="791"/>
      <c r="AX29" s="791"/>
      <c r="AY29" s="791"/>
      <c r="AZ29" s="791"/>
      <c r="BA29" s="791"/>
      <c r="BB29" s="791"/>
      <c r="BC29" s="791"/>
      <c r="BD29" s="791"/>
      <c r="BE29" s="792"/>
      <c r="BF29" s="3"/>
      <c r="BG29" s="3"/>
      <c r="BH29" s="3"/>
      <c r="BI29" s="3"/>
      <c r="BJ29" s="3"/>
      <c r="BL29" s="405"/>
      <c r="BM29" s="435"/>
      <c r="BN29" s="435"/>
    </row>
    <row r="30" spans="2:57" s="14" customFormat="1" ht="105" customHeight="1">
      <c r="B30" s="101">
        <v>3</v>
      </c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638" t="s">
        <v>161</v>
      </c>
      <c r="U30" s="638"/>
      <c r="V30" s="802"/>
      <c r="W30" s="640" t="s">
        <v>125</v>
      </c>
      <c r="X30" s="642"/>
      <c r="Y30" s="642"/>
      <c r="Z30" s="642"/>
      <c r="AA30" s="642"/>
      <c r="AB30" s="642"/>
      <c r="AC30" s="642"/>
      <c r="AD30" s="803"/>
      <c r="AE30" s="436">
        <f>AF30/30</f>
        <v>2</v>
      </c>
      <c r="AF30" s="130">
        <v>60</v>
      </c>
      <c r="AG30" s="139">
        <f>AH30+AJ30+AL30</f>
        <v>36</v>
      </c>
      <c r="AH30" s="139">
        <v>18</v>
      </c>
      <c r="AI30" s="139"/>
      <c r="AJ30" s="139">
        <v>18</v>
      </c>
      <c r="AK30" s="139"/>
      <c r="AL30" s="140"/>
      <c r="AM30" s="139"/>
      <c r="AN30" s="155"/>
      <c r="AO30" s="141">
        <f>AF30-AG30</f>
        <v>24</v>
      </c>
      <c r="AP30" s="87"/>
      <c r="AQ30" s="88">
        <v>2</v>
      </c>
      <c r="AR30" s="88"/>
      <c r="AS30" s="89"/>
      <c r="AT30" s="79"/>
      <c r="AU30" s="77"/>
      <c r="AV30" s="77"/>
      <c r="AW30" s="78">
        <v>2</v>
      </c>
      <c r="AX30" s="97"/>
      <c r="AY30" s="98"/>
      <c r="AZ30" s="98"/>
      <c r="BA30" s="156"/>
      <c r="BB30" s="281">
        <f>SUM(BC30:BE30)</f>
        <v>2</v>
      </c>
      <c r="BC30" s="177">
        <v>1</v>
      </c>
      <c r="BD30" s="177">
        <v>1</v>
      </c>
      <c r="BE30" s="441"/>
    </row>
    <row r="31" spans="2:57" s="14" customFormat="1" ht="102" customHeight="1">
      <c r="B31" s="101">
        <v>4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804" t="s">
        <v>182</v>
      </c>
      <c r="U31" s="804"/>
      <c r="V31" s="805"/>
      <c r="W31" s="634" t="s">
        <v>121</v>
      </c>
      <c r="X31" s="601"/>
      <c r="Y31" s="601"/>
      <c r="Z31" s="601"/>
      <c r="AA31" s="601"/>
      <c r="AB31" s="601"/>
      <c r="AC31" s="601"/>
      <c r="AD31" s="806"/>
      <c r="AE31" s="436">
        <f>AF31/30</f>
        <v>3</v>
      </c>
      <c r="AF31" s="130">
        <v>90</v>
      </c>
      <c r="AG31" s="83">
        <f>AH31+AJ31+AL31</f>
        <v>72</v>
      </c>
      <c r="AH31" s="83"/>
      <c r="AI31" s="83"/>
      <c r="AJ31" s="83">
        <v>72</v>
      </c>
      <c r="AK31" s="83"/>
      <c r="AL31" s="84"/>
      <c r="AM31" s="83"/>
      <c r="AN31" s="85"/>
      <c r="AO31" s="86">
        <f>AF31-AG31</f>
        <v>18</v>
      </c>
      <c r="AP31" s="87"/>
      <c r="AQ31" s="88">
        <v>2</v>
      </c>
      <c r="AR31" s="88"/>
      <c r="AS31" s="89"/>
      <c r="AT31" s="90"/>
      <c r="AU31" s="88"/>
      <c r="AV31" s="88"/>
      <c r="AW31" s="89">
        <v>1</v>
      </c>
      <c r="AX31" s="287">
        <f>SUM(AY31:BA31)</f>
        <v>2</v>
      </c>
      <c r="AY31" s="187"/>
      <c r="AZ31" s="187">
        <v>2</v>
      </c>
      <c r="BA31" s="442"/>
      <c r="BB31" s="145">
        <f>SUM(BC31:BE31)</f>
        <v>2</v>
      </c>
      <c r="BC31" s="180"/>
      <c r="BD31" s="180">
        <v>2</v>
      </c>
      <c r="BE31" s="438"/>
    </row>
    <row r="32" spans="2:57" s="14" customFormat="1" ht="76.5" customHeight="1" thickBot="1">
      <c r="B32" s="106">
        <v>5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5" t="s">
        <v>160</v>
      </c>
      <c r="U32" s="445"/>
      <c r="V32" s="485"/>
      <c r="W32" s="810" t="s">
        <v>131</v>
      </c>
      <c r="X32" s="578"/>
      <c r="Y32" s="578"/>
      <c r="Z32" s="578"/>
      <c r="AA32" s="578"/>
      <c r="AB32" s="578"/>
      <c r="AC32" s="578"/>
      <c r="AD32" s="811"/>
      <c r="AE32" s="446">
        <f>AF32/30</f>
        <v>3</v>
      </c>
      <c r="AF32" s="159">
        <v>90</v>
      </c>
      <c r="AG32" s="102">
        <f>AH32+AJ32+AL32</f>
        <v>54</v>
      </c>
      <c r="AH32" s="102">
        <v>18</v>
      </c>
      <c r="AI32" s="102"/>
      <c r="AJ32" s="102">
        <v>36</v>
      </c>
      <c r="AK32" s="102"/>
      <c r="AL32" s="103"/>
      <c r="AM32" s="102"/>
      <c r="AN32" s="104"/>
      <c r="AO32" s="105">
        <f>AF32-AG32</f>
        <v>36</v>
      </c>
      <c r="AP32" s="97"/>
      <c r="AQ32" s="98">
        <v>1</v>
      </c>
      <c r="AR32" s="98"/>
      <c r="AS32" s="99"/>
      <c r="AT32" s="100"/>
      <c r="AU32" s="98"/>
      <c r="AV32" s="98"/>
      <c r="AW32" s="99"/>
      <c r="AX32" s="316">
        <f>SUM(AY32:BA32)</f>
        <v>3</v>
      </c>
      <c r="AY32" s="439">
        <v>1</v>
      </c>
      <c r="AZ32" s="439">
        <v>2</v>
      </c>
      <c r="BA32" s="447"/>
      <c r="BB32" s="106"/>
      <c r="BC32" s="107"/>
      <c r="BD32" s="107"/>
      <c r="BE32" s="108"/>
    </row>
    <row r="33" spans="2:57" s="14" customFormat="1" ht="49.5" customHeight="1" thickBot="1">
      <c r="B33" s="615" t="s">
        <v>100</v>
      </c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7"/>
      <c r="AE33" s="448">
        <f aca="true" t="shared" si="1" ref="AE33:AP33">SUM(AE30:AE32)</f>
        <v>8</v>
      </c>
      <c r="AF33" s="448">
        <f t="shared" si="1"/>
        <v>240</v>
      </c>
      <c r="AG33" s="448">
        <f t="shared" si="1"/>
        <v>162</v>
      </c>
      <c r="AH33" s="448">
        <f t="shared" si="1"/>
        <v>36</v>
      </c>
      <c r="AI33" s="448">
        <f t="shared" si="1"/>
        <v>0</v>
      </c>
      <c r="AJ33" s="448">
        <f t="shared" si="1"/>
        <v>126</v>
      </c>
      <c r="AK33" s="448">
        <f t="shared" si="1"/>
        <v>0</v>
      </c>
      <c r="AL33" s="448">
        <f t="shared" si="1"/>
        <v>0</v>
      </c>
      <c r="AM33" s="448">
        <f t="shared" si="1"/>
        <v>0</v>
      </c>
      <c r="AN33" s="449">
        <f t="shared" si="1"/>
        <v>0</v>
      </c>
      <c r="AO33" s="450">
        <f t="shared" si="1"/>
        <v>78</v>
      </c>
      <c r="AP33" s="448">
        <f t="shared" si="1"/>
        <v>0</v>
      </c>
      <c r="AQ33" s="448">
        <v>3</v>
      </c>
      <c r="AR33" s="448">
        <f>SUM(AR30:AR32)</f>
        <v>0</v>
      </c>
      <c r="AS33" s="449">
        <f>SUM(AS30:AS32)</f>
        <v>0</v>
      </c>
      <c r="AT33" s="122">
        <f>SUM(AT30:AT32)</f>
        <v>0</v>
      </c>
      <c r="AU33" s="448">
        <f>SUM(AU30:AU32)</f>
        <v>0</v>
      </c>
      <c r="AV33" s="448">
        <f>SUM(AV30:AV32)</f>
        <v>0</v>
      </c>
      <c r="AW33" s="451">
        <v>2</v>
      </c>
      <c r="AX33" s="448">
        <f aca="true" t="shared" si="2" ref="AX33:BE33">SUM(AX30:AX32)</f>
        <v>5</v>
      </c>
      <c r="AY33" s="448">
        <f t="shared" si="2"/>
        <v>1</v>
      </c>
      <c r="AZ33" s="448">
        <f t="shared" si="2"/>
        <v>4</v>
      </c>
      <c r="BA33" s="449">
        <f t="shared" si="2"/>
        <v>0</v>
      </c>
      <c r="BB33" s="122">
        <f t="shared" si="2"/>
        <v>4</v>
      </c>
      <c r="BC33" s="448">
        <f t="shared" si="2"/>
        <v>1</v>
      </c>
      <c r="BD33" s="448">
        <f t="shared" si="2"/>
        <v>3</v>
      </c>
      <c r="BE33" s="451">
        <f t="shared" si="2"/>
        <v>0</v>
      </c>
    </row>
    <row r="34" spans="2:57" s="14" customFormat="1" ht="49.5" customHeight="1" thickBot="1">
      <c r="B34" s="598" t="s">
        <v>72</v>
      </c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599"/>
      <c r="AJ34" s="599"/>
      <c r="AK34" s="599"/>
      <c r="AL34" s="599"/>
      <c r="AM34" s="599"/>
      <c r="AN34" s="599"/>
      <c r="AO34" s="599"/>
      <c r="AP34" s="599"/>
      <c r="AQ34" s="599"/>
      <c r="AR34" s="599"/>
      <c r="AS34" s="599"/>
      <c r="AT34" s="599"/>
      <c r="AU34" s="599"/>
      <c r="AV34" s="599"/>
      <c r="AW34" s="599"/>
      <c r="AX34" s="599"/>
      <c r="AY34" s="599"/>
      <c r="AZ34" s="599"/>
      <c r="BA34" s="599"/>
      <c r="BB34" s="599"/>
      <c r="BC34" s="599"/>
      <c r="BD34" s="599"/>
      <c r="BE34" s="600"/>
    </row>
    <row r="35" spans="1:60" s="492" customFormat="1" ht="152.25" customHeight="1">
      <c r="A35" s="14"/>
      <c r="B35" s="157">
        <v>6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638" t="s">
        <v>134</v>
      </c>
      <c r="U35" s="638"/>
      <c r="V35" s="802"/>
      <c r="W35" s="640" t="s">
        <v>111</v>
      </c>
      <c r="X35" s="642"/>
      <c r="Y35" s="642"/>
      <c r="Z35" s="642"/>
      <c r="AA35" s="642"/>
      <c r="AB35" s="642"/>
      <c r="AC35" s="642"/>
      <c r="AD35" s="643"/>
      <c r="AE35" s="452">
        <f>AF35/30</f>
        <v>2</v>
      </c>
      <c r="AF35" s="72">
        <v>60</v>
      </c>
      <c r="AG35" s="72">
        <f>AH35+AJ35+AL35</f>
        <v>27</v>
      </c>
      <c r="AH35" s="72">
        <v>9</v>
      </c>
      <c r="AI35" s="72"/>
      <c r="AJ35" s="72">
        <v>18</v>
      </c>
      <c r="AK35" s="72"/>
      <c r="AL35" s="73"/>
      <c r="AM35" s="72"/>
      <c r="AN35" s="74"/>
      <c r="AO35" s="75">
        <f>AF35-AG35</f>
        <v>33</v>
      </c>
      <c r="AP35" s="90"/>
      <c r="AQ35" s="88">
        <v>1</v>
      </c>
      <c r="AR35" s="88"/>
      <c r="AS35" s="89"/>
      <c r="AT35" s="90"/>
      <c r="AU35" s="88"/>
      <c r="AV35" s="88"/>
      <c r="AW35" s="89"/>
      <c r="AX35" s="453">
        <f>SUM(AY35:BA35)</f>
        <v>1.5</v>
      </c>
      <c r="AY35" s="443">
        <f>9/18</f>
        <v>0.5</v>
      </c>
      <c r="AZ35" s="180">
        <v>1</v>
      </c>
      <c r="BA35" s="438"/>
      <c r="BB35" s="114"/>
      <c r="BC35" s="115"/>
      <c r="BD35" s="115"/>
      <c r="BE35" s="116"/>
      <c r="BF35" s="14"/>
      <c r="BG35" s="14"/>
      <c r="BH35" s="14"/>
    </row>
    <row r="36" spans="1:60" s="492" customFormat="1" ht="171.75" customHeight="1" thickBot="1">
      <c r="A36" s="14"/>
      <c r="B36" s="117">
        <v>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585" t="s">
        <v>127</v>
      </c>
      <c r="U36" s="585"/>
      <c r="V36" s="645"/>
      <c r="W36" s="646" t="s">
        <v>111</v>
      </c>
      <c r="X36" s="647"/>
      <c r="Y36" s="647"/>
      <c r="Z36" s="647"/>
      <c r="AA36" s="647"/>
      <c r="AB36" s="647"/>
      <c r="AC36" s="647"/>
      <c r="AD36" s="648"/>
      <c r="AE36" s="454">
        <f>AF36/30</f>
        <v>2</v>
      </c>
      <c r="AF36" s="93">
        <v>60</v>
      </c>
      <c r="AG36" s="93">
        <f>AH36+AJ36+AL36</f>
        <v>18</v>
      </c>
      <c r="AH36" s="93"/>
      <c r="AI36" s="93"/>
      <c r="AJ36" s="93">
        <v>18</v>
      </c>
      <c r="AK36" s="93"/>
      <c r="AL36" s="94"/>
      <c r="AM36" s="93"/>
      <c r="AN36" s="95"/>
      <c r="AO36" s="96">
        <f>AF36-AG36</f>
        <v>42</v>
      </c>
      <c r="AP36" s="100"/>
      <c r="AQ36" s="98"/>
      <c r="AR36" s="98"/>
      <c r="AS36" s="99"/>
      <c r="AT36" s="100"/>
      <c r="AU36" s="98"/>
      <c r="AV36" s="98"/>
      <c r="AW36" s="99">
        <v>2</v>
      </c>
      <c r="AX36" s="119"/>
      <c r="AY36" s="120"/>
      <c r="AZ36" s="120"/>
      <c r="BA36" s="121"/>
      <c r="BB36" s="145">
        <f>SUM(BC36:BE36)</f>
        <v>1</v>
      </c>
      <c r="BC36" s="180"/>
      <c r="BD36" s="180">
        <v>1</v>
      </c>
      <c r="BE36" s="438"/>
      <c r="BF36" s="14"/>
      <c r="BG36" s="14"/>
      <c r="BH36" s="14"/>
    </row>
    <row r="37" spans="2:57" s="14" customFormat="1" ht="49.5" customHeight="1" thickBot="1">
      <c r="B37" s="615" t="s">
        <v>101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7"/>
      <c r="AE37" s="122">
        <f>SUM(AE35:AE36)</f>
        <v>4</v>
      </c>
      <c r="AF37" s="123">
        <f aca="true" t="shared" si="3" ref="AF37:AO37">SUM(AF35:AF36)</f>
        <v>120</v>
      </c>
      <c r="AG37" s="123">
        <f t="shared" si="3"/>
        <v>45</v>
      </c>
      <c r="AH37" s="123">
        <f t="shared" si="3"/>
        <v>9</v>
      </c>
      <c r="AI37" s="123">
        <f t="shared" si="3"/>
        <v>0</v>
      </c>
      <c r="AJ37" s="123">
        <f t="shared" si="3"/>
        <v>36</v>
      </c>
      <c r="AK37" s="123">
        <f t="shared" si="3"/>
        <v>0</v>
      </c>
      <c r="AL37" s="123">
        <f t="shared" si="3"/>
        <v>0</v>
      </c>
      <c r="AM37" s="123">
        <f t="shared" si="3"/>
        <v>0</v>
      </c>
      <c r="AN37" s="124">
        <f t="shared" si="3"/>
        <v>0</v>
      </c>
      <c r="AO37" s="122">
        <f t="shared" si="3"/>
        <v>75</v>
      </c>
      <c r="AP37" s="112">
        <v>0</v>
      </c>
      <c r="AQ37" s="110">
        <v>1</v>
      </c>
      <c r="AR37" s="110">
        <v>0</v>
      </c>
      <c r="AS37" s="111">
        <v>0</v>
      </c>
      <c r="AT37" s="112">
        <v>0</v>
      </c>
      <c r="AU37" s="110">
        <v>0</v>
      </c>
      <c r="AV37" s="110">
        <v>0</v>
      </c>
      <c r="AW37" s="111">
        <v>1</v>
      </c>
      <c r="AX37" s="113">
        <f>SUM(AX35:AX36)</f>
        <v>1.5</v>
      </c>
      <c r="AY37" s="113">
        <f aca="true" t="shared" si="4" ref="AY37:BE37">SUM(AY35:AY36)</f>
        <v>0.5</v>
      </c>
      <c r="AZ37" s="109">
        <f t="shared" si="4"/>
        <v>1</v>
      </c>
      <c r="BA37" s="111">
        <f t="shared" si="4"/>
        <v>0</v>
      </c>
      <c r="BB37" s="109">
        <f t="shared" si="4"/>
        <v>1</v>
      </c>
      <c r="BC37" s="109">
        <f t="shared" si="4"/>
        <v>0</v>
      </c>
      <c r="BD37" s="109">
        <f t="shared" si="4"/>
        <v>1</v>
      </c>
      <c r="BE37" s="111">
        <f t="shared" si="4"/>
        <v>0</v>
      </c>
    </row>
    <row r="38" spans="2:66" s="314" customFormat="1" ht="51.75" customHeight="1" thickBot="1">
      <c r="B38" s="826" t="s">
        <v>76</v>
      </c>
      <c r="C38" s="827"/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27"/>
      <c r="P38" s="827"/>
      <c r="Q38" s="827"/>
      <c r="R38" s="827"/>
      <c r="S38" s="827"/>
      <c r="T38" s="827"/>
      <c r="U38" s="827"/>
      <c r="V38" s="827"/>
      <c r="W38" s="827"/>
      <c r="X38" s="827"/>
      <c r="Y38" s="827"/>
      <c r="Z38" s="827"/>
      <c r="AA38" s="827"/>
      <c r="AB38" s="827"/>
      <c r="AC38" s="827"/>
      <c r="AD38" s="828"/>
      <c r="AE38" s="455">
        <f aca="true" t="shared" si="5" ref="AE38:BE38">AE28+AE33+AE37</f>
        <v>15</v>
      </c>
      <c r="AF38" s="456">
        <f t="shared" si="5"/>
        <v>450</v>
      </c>
      <c r="AG38" s="456">
        <f t="shared" si="5"/>
        <v>261</v>
      </c>
      <c r="AH38" s="456">
        <f t="shared" si="5"/>
        <v>81</v>
      </c>
      <c r="AI38" s="456">
        <f t="shared" si="5"/>
        <v>0</v>
      </c>
      <c r="AJ38" s="456">
        <f t="shared" si="5"/>
        <v>180</v>
      </c>
      <c r="AK38" s="456">
        <f t="shared" si="5"/>
        <v>0</v>
      </c>
      <c r="AL38" s="456">
        <f t="shared" si="5"/>
        <v>0</v>
      </c>
      <c r="AM38" s="456">
        <f t="shared" si="5"/>
        <v>0</v>
      </c>
      <c r="AN38" s="457">
        <f t="shared" si="5"/>
        <v>0</v>
      </c>
      <c r="AO38" s="458">
        <f t="shared" si="5"/>
        <v>189</v>
      </c>
      <c r="AP38" s="455">
        <f t="shared" si="5"/>
        <v>0</v>
      </c>
      <c r="AQ38" s="456">
        <f t="shared" si="5"/>
        <v>5</v>
      </c>
      <c r="AR38" s="456">
        <f t="shared" si="5"/>
        <v>1</v>
      </c>
      <c r="AS38" s="457">
        <f t="shared" si="5"/>
        <v>0</v>
      </c>
      <c r="AT38" s="455">
        <f t="shared" si="5"/>
        <v>0</v>
      </c>
      <c r="AU38" s="456">
        <f t="shared" si="5"/>
        <v>0</v>
      </c>
      <c r="AV38" s="456">
        <f t="shared" si="5"/>
        <v>0</v>
      </c>
      <c r="AW38" s="457">
        <f t="shared" si="5"/>
        <v>3</v>
      </c>
      <c r="AX38" s="455">
        <f t="shared" si="5"/>
        <v>6.5</v>
      </c>
      <c r="AY38" s="312">
        <f t="shared" si="5"/>
        <v>1.5</v>
      </c>
      <c r="AZ38" s="456">
        <f t="shared" si="5"/>
        <v>5</v>
      </c>
      <c r="BA38" s="457">
        <f t="shared" si="5"/>
        <v>0</v>
      </c>
      <c r="BB38" s="455">
        <f t="shared" si="5"/>
        <v>8</v>
      </c>
      <c r="BC38" s="456">
        <f t="shared" si="5"/>
        <v>3</v>
      </c>
      <c r="BD38" s="456">
        <f t="shared" si="5"/>
        <v>5</v>
      </c>
      <c r="BE38" s="457">
        <f t="shared" si="5"/>
        <v>0</v>
      </c>
      <c r="BF38" s="313"/>
      <c r="BG38" s="313"/>
      <c r="BH38" s="313"/>
      <c r="BI38" s="313"/>
      <c r="BJ38" s="313"/>
      <c r="BK38" s="459"/>
      <c r="BL38" s="460"/>
      <c r="BM38" s="461"/>
      <c r="BN38" s="461"/>
    </row>
    <row r="39" spans="2:66" s="315" customFormat="1" ht="57.75" customHeight="1" thickBot="1">
      <c r="B39" s="807" t="s">
        <v>77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/>
      <c r="Y39" s="808"/>
      <c r="Z39" s="808"/>
      <c r="AA39" s="808"/>
      <c r="AB39" s="808"/>
      <c r="AC39" s="808"/>
      <c r="AD39" s="808"/>
      <c r="AE39" s="808"/>
      <c r="AF39" s="808"/>
      <c r="AG39" s="808"/>
      <c r="AH39" s="808"/>
      <c r="AI39" s="808"/>
      <c r="AJ39" s="808"/>
      <c r="AK39" s="808"/>
      <c r="AL39" s="808"/>
      <c r="AM39" s="808"/>
      <c r="AN39" s="808"/>
      <c r="AO39" s="808"/>
      <c r="AP39" s="808"/>
      <c r="AQ39" s="808"/>
      <c r="AR39" s="808"/>
      <c r="AS39" s="808"/>
      <c r="AT39" s="808"/>
      <c r="AU39" s="808"/>
      <c r="AV39" s="808"/>
      <c r="AW39" s="808"/>
      <c r="AX39" s="808"/>
      <c r="AY39" s="808"/>
      <c r="AZ39" s="808"/>
      <c r="BA39" s="808"/>
      <c r="BB39" s="808"/>
      <c r="BC39" s="808"/>
      <c r="BD39" s="808"/>
      <c r="BE39" s="809"/>
      <c r="BF39" s="4"/>
      <c r="BG39" s="4"/>
      <c r="BH39" s="4"/>
      <c r="BI39" s="4"/>
      <c r="BJ39" s="4"/>
      <c r="BL39" s="462"/>
      <c r="BM39" s="463"/>
      <c r="BN39" s="463"/>
    </row>
    <row r="40" spans="2:66" s="315" customFormat="1" ht="60.75" customHeight="1" thickBot="1">
      <c r="B40" s="790" t="s">
        <v>78</v>
      </c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1"/>
      <c r="AU40" s="791"/>
      <c r="AV40" s="791"/>
      <c r="AW40" s="791"/>
      <c r="AX40" s="791"/>
      <c r="AY40" s="791"/>
      <c r="AZ40" s="791"/>
      <c r="BA40" s="791"/>
      <c r="BB40" s="791"/>
      <c r="BC40" s="791"/>
      <c r="BD40" s="791"/>
      <c r="BE40" s="792"/>
      <c r="BF40" s="3"/>
      <c r="BG40" s="3"/>
      <c r="BH40" s="3"/>
      <c r="BI40" s="3"/>
      <c r="BJ40" s="3"/>
      <c r="BL40" s="462"/>
      <c r="BM40" s="463"/>
      <c r="BN40" s="463"/>
    </row>
    <row r="41" spans="1:60" s="492" customFormat="1" ht="132" customHeight="1">
      <c r="A41" s="14"/>
      <c r="B41" s="101">
        <v>8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638" t="s">
        <v>180</v>
      </c>
      <c r="U41" s="638"/>
      <c r="V41" s="639"/>
      <c r="W41" s="637" t="s">
        <v>111</v>
      </c>
      <c r="X41" s="593"/>
      <c r="Y41" s="593"/>
      <c r="Z41" s="593"/>
      <c r="AA41" s="593"/>
      <c r="AB41" s="593"/>
      <c r="AC41" s="593"/>
      <c r="AD41" s="594"/>
      <c r="AE41" s="452">
        <f>AF41/30</f>
        <v>6</v>
      </c>
      <c r="AF41" s="72">
        <v>180</v>
      </c>
      <c r="AG41" s="72">
        <f>AH41+AJ41+AL41</f>
        <v>54</v>
      </c>
      <c r="AH41" s="72">
        <v>36</v>
      </c>
      <c r="AI41" s="72"/>
      <c r="AJ41" s="72"/>
      <c r="AK41" s="72"/>
      <c r="AL41" s="73">
        <v>18</v>
      </c>
      <c r="AM41" s="72"/>
      <c r="AN41" s="131"/>
      <c r="AO41" s="75">
        <f>AF41-AG41</f>
        <v>126</v>
      </c>
      <c r="AP41" s="87">
        <v>1</v>
      </c>
      <c r="AQ41" s="88"/>
      <c r="AR41" s="88"/>
      <c r="AS41" s="89"/>
      <c r="AT41" s="79"/>
      <c r="AU41" s="77"/>
      <c r="AV41" s="77"/>
      <c r="AW41" s="78"/>
      <c r="AX41" s="145">
        <f>SUM(AY41:BA41)</f>
        <v>3</v>
      </c>
      <c r="AY41" s="180">
        <v>2</v>
      </c>
      <c r="AZ41" s="180"/>
      <c r="BA41" s="438">
        <v>1</v>
      </c>
      <c r="BB41" s="114"/>
      <c r="BC41" s="115"/>
      <c r="BD41" s="115"/>
      <c r="BE41" s="116"/>
      <c r="BF41" s="14"/>
      <c r="BG41" s="14"/>
      <c r="BH41" s="14"/>
    </row>
    <row r="42" spans="1:60" s="492" customFormat="1" ht="147" customHeight="1" thickBot="1">
      <c r="A42" s="14"/>
      <c r="B42" s="101">
        <v>9</v>
      </c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561" t="s">
        <v>181</v>
      </c>
      <c r="U42" s="561"/>
      <c r="V42" s="562"/>
      <c r="W42" s="637" t="s">
        <v>111</v>
      </c>
      <c r="X42" s="593"/>
      <c r="Y42" s="593"/>
      <c r="Z42" s="593"/>
      <c r="AA42" s="593"/>
      <c r="AB42" s="593"/>
      <c r="AC42" s="593"/>
      <c r="AD42" s="594"/>
      <c r="AE42" s="464">
        <f>AF42/30</f>
        <v>5</v>
      </c>
      <c r="AF42" s="159">
        <v>150</v>
      </c>
      <c r="AG42" s="130">
        <f>AH42+AJ42+AL42</f>
        <v>54</v>
      </c>
      <c r="AH42" s="130">
        <v>36</v>
      </c>
      <c r="AI42" s="130"/>
      <c r="AJ42" s="130"/>
      <c r="AK42" s="130"/>
      <c r="AL42" s="131">
        <v>18</v>
      </c>
      <c r="AM42" s="130"/>
      <c r="AN42" s="131"/>
      <c r="AO42" s="126">
        <f>AF42-AG42</f>
        <v>96</v>
      </c>
      <c r="AP42" s="97"/>
      <c r="AQ42" s="98">
        <v>2</v>
      </c>
      <c r="AR42" s="98"/>
      <c r="AS42" s="99"/>
      <c r="AT42" s="100"/>
      <c r="AU42" s="98"/>
      <c r="AV42" s="98"/>
      <c r="AW42" s="99"/>
      <c r="AX42" s="127"/>
      <c r="AY42" s="128"/>
      <c r="AZ42" s="128"/>
      <c r="BA42" s="129"/>
      <c r="BB42" s="145">
        <f>SUM(BC42:BE42)</f>
        <v>3</v>
      </c>
      <c r="BC42" s="180">
        <v>2</v>
      </c>
      <c r="BD42" s="180"/>
      <c r="BE42" s="438">
        <v>1</v>
      </c>
      <c r="BF42" s="14"/>
      <c r="BG42" s="14"/>
      <c r="BH42" s="14"/>
    </row>
    <row r="43" spans="2:57" s="317" customFormat="1" ht="60.75" customHeight="1" thickBot="1">
      <c r="B43" s="812" t="s">
        <v>102</v>
      </c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2"/>
      <c r="AE43" s="448">
        <f aca="true" t="shared" si="6" ref="AE43:AO43">SUM(AE41:AE42)</f>
        <v>11</v>
      </c>
      <c r="AF43" s="448">
        <f t="shared" si="6"/>
        <v>330</v>
      </c>
      <c r="AG43" s="448">
        <f t="shared" si="6"/>
        <v>108</v>
      </c>
      <c r="AH43" s="448">
        <f t="shared" si="6"/>
        <v>72</v>
      </c>
      <c r="AI43" s="448">
        <f t="shared" si="6"/>
        <v>0</v>
      </c>
      <c r="AJ43" s="448">
        <f t="shared" si="6"/>
        <v>0</v>
      </c>
      <c r="AK43" s="448">
        <f t="shared" si="6"/>
        <v>0</v>
      </c>
      <c r="AL43" s="448">
        <f t="shared" si="6"/>
        <v>36</v>
      </c>
      <c r="AM43" s="448">
        <f t="shared" si="6"/>
        <v>0</v>
      </c>
      <c r="AN43" s="449">
        <f t="shared" si="6"/>
        <v>0</v>
      </c>
      <c r="AO43" s="450">
        <f t="shared" si="6"/>
        <v>222</v>
      </c>
      <c r="AP43" s="109">
        <v>1</v>
      </c>
      <c r="AQ43" s="110">
        <v>1</v>
      </c>
      <c r="AR43" s="110">
        <v>0</v>
      </c>
      <c r="AS43" s="111">
        <v>0</v>
      </c>
      <c r="AT43" s="112">
        <v>0</v>
      </c>
      <c r="AU43" s="110">
        <v>0</v>
      </c>
      <c r="AV43" s="110">
        <v>0</v>
      </c>
      <c r="AW43" s="111">
        <v>0</v>
      </c>
      <c r="AX43" s="109">
        <f aca="true" t="shared" si="7" ref="AX43:BE43">SUM(AX41:AX42)</f>
        <v>3</v>
      </c>
      <c r="AY43" s="137">
        <f t="shared" si="7"/>
        <v>2</v>
      </c>
      <c r="AZ43" s="110">
        <f t="shared" si="7"/>
        <v>0</v>
      </c>
      <c r="BA43" s="138">
        <f t="shared" si="7"/>
        <v>1</v>
      </c>
      <c r="BB43" s="109">
        <f t="shared" si="7"/>
        <v>3</v>
      </c>
      <c r="BC43" s="109">
        <f t="shared" si="7"/>
        <v>2</v>
      </c>
      <c r="BD43" s="109">
        <f t="shared" si="7"/>
        <v>0</v>
      </c>
      <c r="BE43" s="111">
        <f t="shared" si="7"/>
        <v>1</v>
      </c>
    </row>
    <row r="44" spans="2:57" s="14" customFormat="1" ht="49.5" customHeight="1" thickBot="1">
      <c r="B44" s="598" t="s">
        <v>96</v>
      </c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599"/>
      <c r="AE44" s="599"/>
      <c r="AF44" s="599"/>
      <c r="AG44" s="599"/>
      <c r="AH44" s="599"/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600"/>
    </row>
    <row r="45" spans="2:57" s="14" customFormat="1" ht="49.5" customHeight="1" thickBot="1">
      <c r="B45" s="598" t="s">
        <v>179</v>
      </c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600"/>
    </row>
    <row r="46" spans="1:60" s="492" customFormat="1" ht="138.75" customHeight="1">
      <c r="A46" s="14"/>
      <c r="B46" s="157">
        <v>10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608" t="s">
        <v>130</v>
      </c>
      <c r="U46" s="608"/>
      <c r="V46" s="813"/>
      <c r="W46" s="640" t="s">
        <v>111</v>
      </c>
      <c r="X46" s="641"/>
      <c r="Y46" s="641"/>
      <c r="Z46" s="641"/>
      <c r="AA46" s="641"/>
      <c r="AB46" s="641"/>
      <c r="AC46" s="641"/>
      <c r="AD46" s="641"/>
      <c r="AE46" s="452">
        <f aca="true" t="shared" si="8" ref="AE46:AE53">AF46/30</f>
        <v>6</v>
      </c>
      <c r="AF46" s="72">
        <v>180</v>
      </c>
      <c r="AG46" s="72">
        <f>AH46+AJ46+AL46</f>
        <v>54</v>
      </c>
      <c r="AH46" s="72">
        <v>36</v>
      </c>
      <c r="AI46" s="72"/>
      <c r="AJ46" s="72"/>
      <c r="AK46" s="72"/>
      <c r="AL46" s="73">
        <v>18</v>
      </c>
      <c r="AM46" s="72"/>
      <c r="AN46" s="73"/>
      <c r="AO46" s="75">
        <f aca="true" t="shared" si="9" ref="AO46:AO53">AF46-AG46</f>
        <v>126</v>
      </c>
      <c r="AP46" s="76">
        <v>1</v>
      </c>
      <c r="AQ46" s="77"/>
      <c r="AR46" s="77"/>
      <c r="AS46" s="143"/>
      <c r="AT46" s="79"/>
      <c r="AU46" s="77"/>
      <c r="AV46" s="77"/>
      <c r="AW46" s="143"/>
      <c r="AX46" s="80">
        <f>SUM(AY46:BA46)</f>
        <v>3</v>
      </c>
      <c r="AY46" s="115">
        <v>2</v>
      </c>
      <c r="AZ46" s="115"/>
      <c r="BA46" s="116">
        <v>1</v>
      </c>
      <c r="BB46" s="144"/>
      <c r="BC46" s="115"/>
      <c r="BD46" s="115"/>
      <c r="BE46" s="116"/>
      <c r="BF46" s="14"/>
      <c r="BG46" s="14"/>
      <c r="BH46" s="14"/>
    </row>
    <row r="47" spans="1:60" s="492" customFormat="1" ht="146.25" customHeight="1">
      <c r="A47" s="14"/>
      <c r="B47" s="169">
        <v>11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576" t="s">
        <v>186</v>
      </c>
      <c r="U47" s="576"/>
      <c r="V47" s="577"/>
      <c r="W47" s="634" t="s">
        <v>111</v>
      </c>
      <c r="X47" s="602"/>
      <c r="Y47" s="602"/>
      <c r="Z47" s="602"/>
      <c r="AA47" s="602"/>
      <c r="AB47" s="602"/>
      <c r="AC47" s="602"/>
      <c r="AD47" s="602"/>
      <c r="AE47" s="465">
        <f t="shared" si="8"/>
        <v>5</v>
      </c>
      <c r="AF47" s="83">
        <v>150</v>
      </c>
      <c r="AG47" s="83">
        <f>AH47+AJ47+AL47</f>
        <v>54</v>
      </c>
      <c r="AH47" s="83">
        <v>36</v>
      </c>
      <c r="AI47" s="83"/>
      <c r="AJ47" s="83"/>
      <c r="AK47" s="83"/>
      <c r="AL47" s="84">
        <v>18</v>
      </c>
      <c r="AM47" s="83"/>
      <c r="AN47" s="84"/>
      <c r="AO47" s="86">
        <f t="shared" si="9"/>
        <v>96</v>
      </c>
      <c r="AP47" s="132">
        <v>1</v>
      </c>
      <c r="AQ47" s="133"/>
      <c r="AR47" s="133"/>
      <c r="AS47" s="148"/>
      <c r="AT47" s="135"/>
      <c r="AU47" s="133"/>
      <c r="AV47" s="133"/>
      <c r="AW47" s="148"/>
      <c r="AX47" s="145">
        <f>SUM(AY47:BA47)</f>
        <v>3</v>
      </c>
      <c r="AY47" s="180">
        <v>2</v>
      </c>
      <c r="AZ47" s="180"/>
      <c r="BA47" s="438">
        <v>1</v>
      </c>
      <c r="BB47" s="469"/>
      <c r="BC47" s="180"/>
      <c r="BD47" s="180"/>
      <c r="BE47" s="438"/>
      <c r="BF47" s="14"/>
      <c r="BG47" s="14"/>
      <c r="BH47" s="14"/>
    </row>
    <row r="48" spans="1:60" s="492" customFormat="1" ht="138.75" customHeight="1">
      <c r="A48" s="14"/>
      <c r="B48" s="169">
        <v>12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576" t="s">
        <v>187</v>
      </c>
      <c r="U48" s="576"/>
      <c r="V48" s="665"/>
      <c r="W48" s="634" t="s">
        <v>111</v>
      </c>
      <c r="X48" s="602"/>
      <c r="Y48" s="602"/>
      <c r="Z48" s="602"/>
      <c r="AA48" s="602"/>
      <c r="AB48" s="602"/>
      <c r="AC48" s="602"/>
      <c r="AD48" s="602"/>
      <c r="AE48" s="465">
        <f t="shared" si="8"/>
        <v>1</v>
      </c>
      <c r="AF48" s="83">
        <v>30</v>
      </c>
      <c r="AG48" s="83"/>
      <c r="AH48" s="83"/>
      <c r="AI48" s="83"/>
      <c r="AJ48" s="83"/>
      <c r="AK48" s="83"/>
      <c r="AL48" s="84"/>
      <c r="AM48" s="83"/>
      <c r="AN48" s="84"/>
      <c r="AO48" s="86">
        <f t="shared" si="9"/>
        <v>30</v>
      </c>
      <c r="AP48" s="132"/>
      <c r="AQ48" s="133"/>
      <c r="AR48" s="133"/>
      <c r="AS48" s="148"/>
      <c r="AT48" s="135">
        <v>1</v>
      </c>
      <c r="AU48" s="133"/>
      <c r="AV48" s="133"/>
      <c r="AW48" s="148"/>
      <c r="AX48" s="145"/>
      <c r="AY48" s="180"/>
      <c r="AZ48" s="180"/>
      <c r="BA48" s="438"/>
      <c r="BB48" s="469"/>
      <c r="BC48" s="180"/>
      <c r="BD48" s="180"/>
      <c r="BE48" s="438"/>
      <c r="BF48" s="14"/>
      <c r="BG48" s="14"/>
      <c r="BH48" s="14"/>
    </row>
    <row r="49" spans="1:60" s="492" customFormat="1" ht="135" customHeight="1">
      <c r="A49" s="14"/>
      <c r="B49" s="169">
        <v>13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576" t="s">
        <v>132</v>
      </c>
      <c r="U49" s="576"/>
      <c r="V49" s="577"/>
      <c r="W49" s="634" t="s">
        <v>111</v>
      </c>
      <c r="X49" s="602"/>
      <c r="Y49" s="602"/>
      <c r="Z49" s="602"/>
      <c r="AA49" s="602"/>
      <c r="AB49" s="602"/>
      <c r="AC49" s="602"/>
      <c r="AD49" s="602"/>
      <c r="AE49" s="465">
        <f t="shared" si="8"/>
        <v>5.5</v>
      </c>
      <c r="AF49" s="83">
        <v>165</v>
      </c>
      <c r="AG49" s="83">
        <f>AH49+AJ49+AL49</f>
        <v>54</v>
      </c>
      <c r="AH49" s="83">
        <v>36</v>
      </c>
      <c r="AI49" s="83"/>
      <c r="AJ49" s="83">
        <v>18</v>
      </c>
      <c r="AK49" s="83"/>
      <c r="AL49" s="84"/>
      <c r="AM49" s="83"/>
      <c r="AN49" s="84"/>
      <c r="AO49" s="86">
        <f t="shared" si="9"/>
        <v>111</v>
      </c>
      <c r="AP49" s="132"/>
      <c r="AQ49" s="133">
        <v>1</v>
      </c>
      <c r="AR49" s="133"/>
      <c r="AS49" s="148"/>
      <c r="AT49" s="135"/>
      <c r="AU49" s="133"/>
      <c r="AV49" s="133"/>
      <c r="AW49" s="148"/>
      <c r="AX49" s="145">
        <f>SUM(AY49:BA49)</f>
        <v>3</v>
      </c>
      <c r="AY49" s="180">
        <v>2</v>
      </c>
      <c r="AZ49" s="180">
        <v>1</v>
      </c>
      <c r="BA49" s="438"/>
      <c r="BB49" s="469"/>
      <c r="BC49" s="180"/>
      <c r="BD49" s="180"/>
      <c r="BE49" s="438"/>
      <c r="BF49" s="14"/>
      <c r="BG49" s="14"/>
      <c r="BH49" s="14"/>
    </row>
    <row r="50" spans="1:60" s="492" customFormat="1" ht="138.75" customHeight="1">
      <c r="A50" s="14"/>
      <c r="B50" s="101">
        <v>14</v>
      </c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576" t="s">
        <v>185</v>
      </c>
      <c r="U50" s="576"/>
      <c r="V50" s="577"/>
      <c r="W50" s="637" t="s">
        <v>111</v>
      </c>
      <c r="X50" s="593"/>
      <c r="Y50" s="593"/>
      <c r="Z50" s="593"/>
      <c r="AA50" s="593"/>
      <c r="AB50" s="593"/>
      <c r="AC50" s="593"/>
      <c r="AD50" s="593"/>
      <c r="AE50" s="464">
        <f t="shared" si="8"/>
        <v>5</v>
      </c>
      <c r="AF50" s="159">
        <v>150</v>
      </c>
      <c r="AG50" s="159">
        <f>AH50+AJ50+AL50</f>
        <v>54</v>
      </c>
      <c r="AH50" s="159">
        <v>36</v>
      </c>
      <c r="AI50" s="130"/>
      <c r="AJ50" s="159"/>
      <c r="AK50" s="159"/>
      <c r="AL50" s="160">
        <v>18</v>
      </c>
      <c r="AM50" s="159"/>
      <c r="AN50" s="131"/>
      <c r="AO50" s="126">
        <f t="shared" si="9"/>
        <v>96</v>
      </c>
      <c r="AP50" s="87">
        <v>2</v>
      </c>
      <c r="AQ50" s="88"/>
      <c r="AR50" s="88"/>
      <c r="AS50" s="142"/>
      <c r="AT50" s="90"/>
      <c r="AU50" s="88"/>
      <c r="AV50" s="88"/>
      <c r="AW50" s="142"/>
      <c r="AX50" s="467"/>
      <c r="AY50" s="91"/>
      <c r="AZ50" s="91"/>
      <c r="BA50" s="92"/>
      <c r="BB50" s="467">
        <f>SUM(BC50:BE50)</f>
        <v>3</v>
      </c>
      <c r="BC50" s="91">
        <v>2</v>
      </c>
      <c r="BD50" s="91"/>
      <c r="BE50" s="92">
        <v>1</v>
      </c>
      <c r="BF50" s="14"/>
      <c r="BG50" s="14"/>
      <c r="BH50" s="14"/>
    </row>
    <row r="51" spans="1:60" s="492" customFormat="1" ht="134.25" customHeight="1">
      <c r="A51" s="14"/>
      <c r="B51" s="101">
        <v>15</v>
      </c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576" t="s">
        <v>141</v>
      </c>
      <c r="U51" s="576"/>
      <c r="V51" s="577"/>
      <c r="W51" s="634" t="s">
        <v>111</v>
      </c>
      <c r="X51" s="602"/>
      <c r="Y51" s="602"/>
      <c r="Z51" s="602"/>
      <c r="AA51" s="602"/>
      <c r="AB51" s="602"/>
      <c r="AC51" s="602"/>
      <c r="AD51" s="602"/>
      <c r="AE51" s="465">
        <f t="shared" si="8"/>
        <v>5</v>
      </c>
      <c r="AF51" s="83">
        <v>150</v>
      </c>
      <c r="AG51" s="83">
        <f>AH51+AJ51+AL51</f>
        <v>54</v>
      </c>
      <c r="AH51" s="83">
        <v>36</v>
      </c>
      <c r="AI51" s="130"/>
      <c r="AJ51" s="83"/>
      <c r="AK51" s="83"/>
      <c r="AL51" s="84">
        <v>18</v>
      </c>
      <c r="AM51" s="83"/>
      <c r="AN51" s="131"/>
      <c r="AO51" s="86">
        <f t="shared" si="9"/>
        <v>96</v>
      </c>
      <c r="AP51" s="87">
        <v>2</v>
      </c>
      <c r="AQ51" s="88"/>
      <c r="AR51" s="88"/>
      <c r="AS51" s="142"/>
      <c r="AT51" s="90"/>
      <c r="AU51" s="88"/>
      <c r="AV51" s="88"/>
      <c r="AW51" s="142"/>
      <c r="AX51" s="145"/>
      <c r="AY51" s="146"/>
      <c r="AZ51" s="146"/>
      <c r="BA51" s="147"/>
      <c r="BB51" s="145">
        <f>SUM(BC51:BE51)</f>
        <v>3</v>
      </c>
      <c r="BC51" s="180">
        <v>2</v>
      </c>
      <c r="BD51" s="180"/>
      <c r="BE51" s="438">
        <v>1</v>
      </c>
      <c r="BF51" s="14"/>
      <c r="BG51" s="14"/>
      <c r="BH51" s="14"/>
    </row>
    <row r="52" spans="1:60" s="492" customFormat="1" ht="133.5" customHeight="1">
      <c r="A52" s="14"/>
      <c r="B52" s="101">
        <v>16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629" t="s">
        <v>133</v>
      </c>
      <c r="U52" s="629"/>
      <c r="V52" s="633"/>
      <c r="W52" s="634" t="s">
        <v>111</v>
      </c>
      <c r="X52" s="602"/>
      <c r="Y52" s="602"/>
      <c r="Z52" s="602"/>
      <c r="AA52" s="602"/>
      <c r="AB52" s="602"/>
      <c r="AC52" s="602"/>
      <c r="AD52" s="603"/>
      <c r="AE52" s="465">
        <f t="shared" si="8"/>
        <v>5.5</v>
      </c>
      <c r="AF52" s="83">
        <v>165</v>
      </c>
      <c r="AG52" s="83">
        <f>AH52+AJ52+AL52</f>
        <v>54</v>
      </c>
      <c r="AH52" s="83">
        <v>36</v>
      </c>
      <c r="AI52" s="130"/>
      <c r="AJ52" s="83"/>
      <c r="AK52" s="83"/>
      <c r="AL52" s="84">
        <v>18</v>
      </c>
      <c r="AM52" s="83"/>
      <c r="AN52" s="131"/>
      <c r="AO52" s="86">
        <f t="shared" si="9"/>
        <v>111</v>
      </c>
      <c r="AP52" s="87">
        <v>2</v>
      </c>
      <c r="AQ52" s="88"/>
      <c r="AR52" s="88"/>
      <c r="AS52" s="142"/>
      <c r="AT52" s="90"/>
      <c r="AU52" s="88"/>
      <c r="AV52" s="88"/>
      <c r="AW52" s="142"/>
      <c r="AX52" s="145"/>
      <c r="AY52" s="146"/>
      <c r="AZ52" s="146"/>
      <c r="BA52" s="147"/>
      <c r="BB52" s="145">
        <f>SUM(BC52:BE52)</f>
        <v>3</v>
      </c>
      <c r="BC52" s="180">
        <v>2</v>
      </c>
      <c r="BD52" s="180"/>
      <c r="BE52" s="438">
        <v>1</v>
      </c>
      <c r="BF52" s="14"/>
      <c r="BG52" s="14"/>
      <c r="BH52" s="14"/>
    </row>
    <row r="53" spans="1:60" s="492" customFormat="1" ht="144.75" customHeight="1" thickBot="1">
      <c r="A53" s="14"/>
      <c r="B53" s="106">
        <v>17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585" t="s">
        <v>142</v>
      </c>
      <c r="U53" s="585"/>
      <c r="V53" s="822"/>
      <c r="W53" s="810" t="s">
        <v>111</v>
      </c>
      <c r="X53" s="579"/>
      <c r="Y53" s="579"/>
      <c r="Z53" s="579"/>
      <c r="AA53" s="579"/>
      <c r="AB53" s="579"/>
      <c r="AC53" s="579"/>
      <c r="AD53" s="579"/>
      <c r="AE53" s="465">
        <f t="shared" si="8"/>
        <v>1</v>
      </c>
      <c r="AF53" s="83">
        <v>30</v>
      </c>
      <c r="AG53" s="83"/>
      <c r="AH53" s="83"/>
      <c r="AI53" s="130"/>
      <c r="AJ53" s="83"/>
      <c r="AK53" s="83"/>
      <c r="AL53" s="84"/>
      <c r="AM53" s="83"/>
      <c r="AN53" s="131"/>
      <c r="AO53" s="86">
        <f t="shared" si="9"/>
        <v>30</v>
      </c>
      <c r="AP53" s="132"/>
      <c r="AQ53" s="133"/>
      <c r="AR53" s="133"/>
      <c r="AS53" s="148"/>
      <c r="AT53" s="135">
        <v>2</v>
      </c>
      <c r="AU53" s="133"/>
      <c r="AV53" s="133"/>
      <c r="AW53" s="148"/>
      <c r="AX53" s="145"/>
      <c r="AY53" s="146"/>
      <c r="AZ53" s="146"/>
      <c r="BA53" s="147"/>
      <c r="BB53" s="316"/>
      <c r="BC53" s="439"/>
      <c r="BD53" s="439"/>
      <c r="BE53" s="440"/>
      <c r="BF53" s="14"/>
      <c r="BG53" s="14"/>
      <c r="BH53" s="14"/>
    </row>
    <row r="54" spans="2:57" s="14" customFormat="1" ht="69.75" customHeight="1" thickBot="1">
      <c r="B54" s="812" t="s">
        <v>103</v>
      </c>
      <c r="C54" s="591"/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2"/>
      <c r="AE54" s="448">
        <f>SUM(AE46:AE53)</f>
        <v>34</v>
      </c>
      <c r="AF54" s="448">
        <f aca="true" t="shared" si="10" ref="AF54:BD54">SUM(AF46:AF53)</f>
        <v>1020</v>
      </c>
      <c r="AG54" s="448">
        <f t="shared" si="10"/>
        <v>324</v>
      </c>
      <c r="AH54" s="448">
        <f t="shared" si="10"/>
        <v>216</v>
      </c>
      <c r="AI54" s="448">
        <f t="shared" si="10"/>
        <v>0</v>
      </c>
      <c r="AJ54" s="448">
        <f t="shared" si="10"/>
        <v>18</v>
      </c>
      <c r="AK54" s="448">
        <f t="shared" si="10"/>
        <v>0</v>
      </c>
      <c r="AL54" s="448">
        <f t="shared" si="10"/>
        <v>90</v>
      </c>
      <c r="AM54" s="448">
        <f t="shared" si="10"/>
        <v>0</v>
      </c>
      <c r="AN54" s="449">
        <f t="shared" si="10"/>
        <v>0</v>
      </c>
      <c r="AO54" s="450">
        <f t="shared" si="10"/>
        <v>696</v>
      </c>
      <c r="AP54" s="448">
        <v>5</v>
      </c>
      <c r="AQ54" s="448">
        <f t="shared" si="10"/>
        <v>1</v>
      </c>
      <c r="AR54" s="448">
        <f t="shared" si="10"/>
        <v>0</v>
      </c>
      <c r="AS54" s="124">
        <f t="shared" si="10"/>
        <v>0</v>
      </c>
      <c r="AT54" s="448">
        <v>2</v>
      </c>
      <c r="AU54" s="448">
        <f t="shared" si="10"/>
        <v>0</v>
      </c>
      <c r="AV54" s="448">
        <f t="shared" si="10"/>
        <v>0</v>
      </c>
      <c r="AW54" s="124">
        <f t="shared" si="10"/>
        <v>0</v>
      </c>
      <c r="AX54" s="448">
        <f t="shared" si="10"/>
        <v>9</v>
      </c>
      <c r="AY54" s="448">
        <f t="shared" si="10"/>
        <v>6</v>
      </c>
      <c r="AZ54" s="448">
        <f t="shared" si="10"/>
        <v>1</v>
      </c>
      <c r="BA54" s="124">
        <f t="shared" si="10"/>
        <v>2</v>
      </c>
      <c r="BB54" s="448">
        <f t="shared" si="10"/>
        <v>9</v>
      </c>
      <c r="BC54" s="448">
        <f t="shared" si="10"/>
        <v>6</v>
      </c>
      <c r="BD54" s="448">
        <f t="shared" si="10"/>
        <v>0</v>
      </c>
      <c r="BE54" s="111">
        <f>SUM(BE50:BE53)</f>
        <v>3</v>
      </c>
    </row>
    <row r="55" spans="2:66" s="314" customFormat="1" ht="66.75" customHeight="1" thickBot="1">
      <c r="B55" s="814" t="s">
        <v>79</v>
      </c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5"/>
      <c r="AA55" s="815"/>
      <c r="AB55" s="815"/>
      <c r="AC55" s="815"/>
      <c r="AD55" s="816"/>
      <c r="AE55" s="455">
        <f aca="true" t="shared" si="11" ref="AE55:BE55">AE54+AE43</f>
        <v>45</v>
      </c>
      <c r="AF55" s="456">
        <f t="shared" si="11"/>
        <v>1350</v>
      </c>
      <c r="AG55" s="456">
        <f t="shared" si="11"/>
        <v>432</v>
      </c>
      <c r="AH55" s="456">
        <f t="shared" si="11"/>
        <v>288</v>
      </c>
      <c r="AI55" s="456">
        <f t="shared" si="11"/>
        <v>0</v>
      </c>
      <c r="AJ55" s="456">
        <f t="shared" si="11"/>
        <v>18</v>
      </c>
      <c r="AK55" s="456">
        <f t="shared" si="11"/>
        <v>0</v>
      </c>
      <c r="AL55" s="456">
        <f t="shared" si="11"/>
        <v>126</v>
      </c>
      <c r="AM55" s="456">
        <f t="shared" si="11"/>
        <v>0</v>
      </c>
      <c r="AN55" s="457">
        <f t="shared" si="11"/>
        <v>0</v>
      </c>
      <c r="AO55" s="455">
        <f t="shared" si="11"/>
        <v>918</v>
      </c>
      <c r="AP55" s="455">
        <f t="shared" si="11"/>
        <v>6</v>
      </c>
      <c r="AQ55" s="456">
        <f t="shared" si="11"/>
        <v>2</v>
      </c>
      <c r="AR55" s="456">
        <f t="shared" si="11"/>
        <v>0</v>
      </c>
      <c r="AS55" s="457">
        <f t="shared" si="11"/>
        <v>0</v>
      </c>
      <c r="AT55" s="455">
        <f t="shared" si="11"/>
        <v>2</v>
      </c>
      <c r="AU55" s="456">
        <f t="shared" si="11"/>
        <v>0</v>
      </c>
      <c r="AV55" s="456">
        <f t="shared" si="11"/>
        <v>0</v>
      </c>
      <c r="AW55" s="457">
        <f t="shared" si="11"/>
        <v>0</v>
      </c>
      <c r="AX55" s="455">
        <f t="shared" si="11"/>
        <v>12</v>
      </c>
      <c r="AY55" s="456">
        <f t="shared" si="11"/>
        <v>8</v>
      </c>
      <c r="AZ55" s="456">
        <f t="shared" si="11"/>
        <v>1</v>
      </c>
      <c r="BA55" s="457">
        <f t="shared" si="11"/>
        <v>3</v>
      </c>
      <c r="BB55" s="455">
        <f t="shared" si="11"/>
        <v>12</v>
      </c>
      <c r="BC55" s="456">
        <f t="shared" si="11"/>
        <v>8</v>
      </c>
      <c r="BD55" s="456">
        <f t="shared" si="11"/>
        <v>0</v>
      </c>
      <c r="BE55" s="457">
        <f t="shared" si="11"/>
        <v>4</v>
      </c>
      <c r="BF55" s="320"/>
      <c r="BG55" s="320"/>
      <c r="BH55" s="320"/>
      <c r="BI55" s="320"/>
      <c r="BJ55" s="320"/>
      <c r="BL55" s="461"/>
      <c r="BM55" s="461"/>
      <c r="BN55" s="461"/>
    </row>
    <row r="56" spans="2:57" s="14" customFormat="1" ht="64.5" customHeight="1" thickBot="1">
      <c r="B56" s="595" t="s">
        <v>80</v>
      </c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  <c r="AA56" s="596"/>
      <c r="AB56" s="596"/>
      <c r="AC56" s="596"/>
      <c r="AD56" s="597"/>
      <c r="AE56" s="149">
        <f aca="true" t="shared" si="12" ref="AE56:BE56">AE55+AE38</f>
        <v>60</v>
      </c>
      <c r="AF56" s="149">
        <f t="shared" si="12"/>
        <v>1800</v>
      </c>
      <c r="AG56" s="149">
        <f t="shared" si="12"/>
        <v>693</v>
      </c>
      <c r="AH56" s="149">
        <f t="shared" si="12"/>
        <v>369</v>
      </c>
      <c r="AI56" s="149">
        <f t="shared" si="12"/>
        <v>0</v>
      </c>
      <c r="AJ56" s="149">
        <f t="shared" si="12"/>
        <v>198</v>
      </c>
      <c r="AK56" s="149">
        <f t="shared" si="12"/>
        <v>0</v>
      </c>
      <c r="AL56" s="149">
        <f t="shared" si="12"/>
        <v>126</v>
      </c>
      <c r="AM56" s="149">
        <f t="shared" si="12"/>
        <v>0</v>
      </c>
      <c r="AN56" s="111">
        <f t="shared" si="12"/>
        <v>0</v>
      </c>
      <c r="AO56" s="111">
        <f t="shared" si="12"/>
        <v>1107</v>
      </c>
      <c r="AP56" s="149">
        <f t="shared" si="12"/>
        <v>6</v>
      </c>
      <c r="AQ56" s="149">
        <f t="shared" si="12"/>
        <v>7</v>
      </c>
      <c r="AR56" s="149">
        <f t="shared" si="12"/>
        <v>1</v>
      </c>
      <c r="AS56" s="111">
        <f t="shared" si="12"/>
        <v>0</v>
      </c>
      <c r="AT56" s="149">
        <f t="shared" si="12"/>
        <v>2</v>
      </c>
      <c r="AU56" s="149">
        <f t="shared" si="12"/>
        <v>0</v>
      </c>
      <c r="AV56" s="149">
        <f t="shared" si="12"/>
        <v>0</v>
      </c>
      <c r="AW56" s="466">
        <f t="shared" si="12"/>
        <v>3</v>
      </c>
      <c r="AX56" s="112">
        <f t="shared" si="12"/>
        <v>18.5</v>
      </c>
      <c r="AY56" s="150">
        <f t="shared" si="12"/>
        <v>9.5</v>
      </c>
      <c r="AZ56" s="150">
        <f t="shared" si="12"/>
        <v>6</v>
      </c>
      <c r="BA56" s="111">
        <f t="shared" si="12"/>
        <v>3</v>
      </c>
      <c r="BB56" s="149">
        <f t="shared" si="12"/>
        <v>20</v>
      </c>
      <c r="BC56" s="149">
        <f t="shared" si="12"/>
        <v>11</v>
      </c>
      <c r="BD56" s="149">
        <f t="shared" si="12"/>
        <v>5</v>
      </c>
      <c r="BE56" s="111">
        <f t="shared" si="12"/>
        <v>4</v>
      </c>
    </row>
    <row r="57" spans="2:57" s="14" customFormat="1" ht="60.75" customHeight="1">
      <c r="B57" s="649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817"/>
      <c r="V57" s="817"/>
      <c r="W57" s="324"/>
      <c r="X57" s="324"/>
      <c r="Y57" s="325"/>
      <c r="Z57" s="325"/>
      <c r="AA57" s="326"/>
      <c r="AB57" s="618" t="s">
        <v>30</v>
      </c>
      <c r="AC57" s="619"/>
      <c r="AD57" s="721"/>
      <c r="AE57" s="630" t="s">
        <v>31</v>
      </c>
      <c r="AF57" s="631"/>
      <c r="AG57" s="631"/>
      <c r="AH57" s="631"/>
      <c r="AI57" s="631"/>
      <c r="AJ57" s="631"/>
      <c r="AK57" s="631"/>
      <c r="AL57" s="631"/>
      <c r="AM57" s="631"/>
      <c r="AN57" s="824"/>
      <c r="AO57" s="825"/>
      <c r="AP57" s="609">
        <v>6</v>
      </c>
      <c r="AQ57" s="610"/>
      <c r="AR57" s="610"/>
      <c r="AS57" s="610"/>
      <c r="AT57" s="610"/>
      <c r="AU57" s="610"/>
      <c r="AV57" s="610"/>
      <c r="AW57" s="611"/>
      <c r="AX57" s="161">
        <v>3</v>
      </c>
      <c r="AY57" s="162"/>
      <c r="AZ57" s="162"/>
      <c r="BA57" s="163"/>
      <c r="BB57" s="157">
        <v>3</v>
      </c>
      <c r="BC57" s="164"/>
      <c r="BD57" s="164"/>
      <c r="BE57" s="165"/>
    </row>
    <row r="58" spans="2:57" s="14" customFormat="1" ht="60.75" customHeight="1">
      <c r="B58" s="649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650"/>
      <c r="V58" s="650"/>
      <c r="W58" s="324"/>
      <c r="X58" s="324"/>
      <c r="Y58" s="325"/>
      <c r="Z58" s="325"/>
      <c r="AA58" s="325"/>
      <c r="AB58" s="621"/>
      <c r="AC58" s="622"/>
      <c r="AD58" s="723"/>
      <c r="AE58" s="606" t="s">
        <v>32</v>
      </c>
      <c r="AF58" s="607"/>
      <c r="AG58" s="607"/>
      <c r="AH58" s="607"/>
      <c r="AI58" s="607"/>
      <c r="AJ58" s="607"/>
      <c r="AK58" s="607"/>
      <c r="AL58" s="607"/>
      <c r="AM58" s="607"/>
      <c r="AN58" s="820"/>
      <c r="AO58" s="821"/>
      <c r="AP58" s="612">
        <v>7</v>
      </c>
      <c r="AQ58" s="613"/>
      <c r="AR58" s="613"/>
      <c r="AS58" s="613"/>
      <c r="AT58" s="613"/>
      <c r="AU58" s="613"/>
      <c r="AV58" s="613"/>
      <c r="AW58" s="614"/>
      <c r="AX58" s="166">
        <v>3</v>
      </c>
      <c r="AY58" s="167"/>
      <c r="AZ58" s="167"/>
      <c r="BA58" s="168"/>
      <c r="BB58" s="169">
        <v>4</v>
      </c>
      <c r="BC58" s="170"/>
      <c r="BD58" s="170"/>
      <c r="BE58" s="171"/>
    </row>
    <row r="59" spans="2:57" s="14" customFormat="1" ht="63.75" customHeight="1">
      <c r="B59" s="649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650"/>
      <c r="V59" s="650"/>
      <c r="W59" s="324"/>
      <c r="X59" s="324"/>
      <c r="Y59" s="325"/>
      <c r="Z59" s="325"/>
      <c r="AA59" s="325"/>
      <c r="AB59" s="621"/>
      <c r="AC59" s="622"/>
      <c r="AD59" s="723"/>
      <c r="AE59" s="606" t="s">
        <v>33</v>
      </c>
      <c r="AF59" s="607"/>
      <c r="AG59" s="607"/>
      <c r="AH59" s="607"/>
      <c r="AI59" s="607"/>
      <c r="AJ59" s="607"/>
      <c r="AK59" s="607"/>
      <c r="AL59" s="607"/>
      <c r="AM59" s="607"/>
      <c r="AN59" s="820"/>
      <c r="AO59" s="821"/>
      <c r="AP59" s="612">
        <v>1</v>
      </c>
      <c r="AQ59" s="613"/>
      <c r="AR59" s="613"/>
      <c r="AS59" s="613"/>
      <c r="AT59" s="613"/>
      <c r="AU59" s="613"/>
      <c r="AV59" s="613"/>
      <c r="AW59" s="614"/>
      <c r="AX59" s="166"/>
      <c r="AY59" s="167"/>
      <c r="AZ59" s="167"/>
      <c r="BA59" s="168"/>
      <c r="BB59" s="169">
        <v>1</v>
      </c>
      <c r="BC59" s="170"/>
      <c r="BD59" s="170"/>
      <c r="BE59" s="171"/>
    </row>
    <row r="60" spans="2:57" s="14" customFormat="1" ht="69.75" customHeight="1">
      <c r="B60" s="649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31" t="s">
        <v>34</v>
      </c>
      <c r="U60" s="651"/>
      <c r="V60" s="651"/>
      <c r="W60" s="324"/>
      <c r="X60" s="324"/>
      <c r="Y60" s="325"/>
      <c r="Z60" s="325"/>
      <c r="AA60" s="325"/>
      <c r="AB60" s="621"/>
      <c r="AC60" s="622"/>
      <c r="AD60" s="723"/>
      <c r="AE60" s="606" t="s">
        <v>35</v>
      </c>
      <c r="AF60" s="607"/>
      <c r="AG60" s="607"/>
      <c r="AH60" s="607"/>
      <c r="AI60" s="607"/>
      <c r="AJ60" s="607"/>
      <c r="AK60" s="607"/>
      <c r="AL60" s="607"/>
      <c r="AM60" s="607"/>
      <c r="AN60" s="820"/>
      <c r="AO60" s="821"/>
      <c r="AP60" s="612"/>
      <c r="AQ60" s="613"/>
      <c r="AR60" s="613"/>
      <c r="AS60" s="613"/>
      <c r="AT60" s="613"/>
      <c r="AU60" s="613"/>
      <c r="AV60" s="613"/>
      <c r="AW60" s="614"/>
      <c r="AX60" s="166"/>
      <c r="AY60" s="167"/>
      <c r="AZ60" s="167"/>
      <c r="BA60" s="168"/>
      <c r="BB60" s="169"/>
      <c r="BC60" s="170"/>
      <c r="BD60" s="170"/>
      <c r="BE60" s="171"/>
    </row>
    <row r="61" spans="2:57" s="14" customFormat="1" ht="57.75" customHeight="1">
      <c r="B61" s="649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652" t="s">
        <v>58</v>
      </c>
      <c r="U61" s="819"/>
      <c r="V61" s="332"/>
      <c r="W61" s="324"/>
      <c r="X61" s="324"/>
      <c r="Y61" s="333"/>
      <c r="Z61" s="333"/>
      <c r="AA61" s="333"/>
      <c r="AB61" s="621"/>
      <c r="AC61" s="622"/>
      <c r="AD61" s="723"/>
      <c r="AE61" s="606" t="s">
        <v>36</v>
      </c>
      <c r="AF61" s="607"/>
      <c r="AG61" s="607"/>
      <c r="AH61" s="607"/>
      <c r="AI61" s="607"/>
      <c r="AJ61" s="607"/>
      <c r="AK61" s="607"/>
      <c r="AL61" s="607"/>
      <c r="AM61" s="607"/>
      <c r="AN61" s="820"/>
      <c r="AO61" s="821"/>
      <c r="AP61" s="612">
        <v>2</v>
      </c>
      <c r="AQ61" s="613"/>
      <c r="AR61" s="613"/>
      <c r="AS61" s="613"/>
      <c r="AT61" s="613"/>
      <c r="AU61" s="613"/>
      <c r="AV61" s="613"/>
      <c r="AW61" s="614"/>
      <c r="AX61" s="166">
        <v>1</v>
      </c>
      <c r="AY61" s="167"/>
      <c r="AZ61" s="167"/>
      <c r="BA61" s="168"/>
      <c r="BB61" s="169">
        <v>1</v>
      </c>
      <c r="BC61" s="170"/>
      <c r="BD61" s="170"/>
      <c r="BE61" s="171"/>
    </row>
    <row r="62" spans="2:57" s="14" customFormat="1" ht="60.75" customHeight="1">
      <c r="B62" s="649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653" t="s">
        <v>59</v>
      </c>
      <c r="U62" s="819"/>
      <c r="V62" s="332"/>
      <c r="W62" s="324"/>
      <c r="X62" s="324"/>
      <c r="Y62" s="325"/>
      <c r="Z62" s="325"/>
      <c r="AA62" s="325"/>
      <c r="AB62" s="621"/>
      <c r="AC62" s="622"/>
      <c r="AD62" s="723"/>
      <c r="AE62" s="606" t="s">
        <v>23</v>
      </c>
      <c r="AF62" s="607"/>
      <c r="AG62" s="607"/>
      <c r="AH62" s="607"/>
      <c r="AI62" s="607"/>
      <c r="AJ62" s="607"/>
      <c r="AK62" s="607"/>
      <c r="AL62" s="607"/>
      <c r="AM62" s="607"/>
      <c r="AN62" s="820"/>
      <c r="AO62" s="821"/>
      <c r="AP62" s="612"/>
      <c r="AQ62" s="613"/>
      <c r="AR62" s="613"/>
      <c r="AS62" s="613"/>
      <c r="AT62" s="613"/>
      <c r="AU62" s="613"/>
      <c r="AV62" s="613"/>
      <c r="AW62" s="614"/>
      <c r="AX62" s="166"/>
      <c r="AY62" s="167"/>
      <c r="AZ62" s="167"/>
      <c r="BA62" s="168"/>
      <c r="BB62" s="169"/>
      <c r="BC62" s="170"/>
      <c r="BD62" s="170"/>
      <c r="BE62" s="171"/>
    </row>
    <row r="63" spans="2:57" s="14" customFormat="1" ht="54.75" customHeight="1">
      <c r="B63" s="649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653" t="s">
        <v>60</v>
      </c>
      <c r="U63" s="653"/>
      <c r="V63" s="332"/>
      <c r="W63" s="324"/>
      <c r="X63" s="324"/>
      <c r="Y63" s="325"/>
      <c r="Z63" s="325"/>
      <c r="AA63" s="325"/>
      <c r="AB63" s="621"/>
      <c r="AC63" s="622"/>
      <c r="AD63" s="723"/>
      <c r="AE63" s="606" t="s">
        <v>24</v>
      </c>
      <c r="AF63" s="607"/>
      <c r="AG63" s="607"/>
      <c r="AH63" s="607"/>
      <c r="AI63" s="607"/>
      <c r="AJ63" s="607"/>
      <c r="AK63" s="607"/>
      <c r="AL63" s="607"/>
      <c r="AM63" s="607"/>
      <c r="AN63" s="820"/>
      <c r="AO63" s="821"/>
      <c r="AP63" s="612"/>
      <c r="AQ63" s="613"/>
      <c r="AR63" s="613"/>
      <c r="AS63" s="613"/>
      <c r="AT63" s="613"/>
      <c r="AU63" s="613"/>
      <c r="AV63" s="613"/>
      <c r="AW63" s="614"/>
      <c r="AX63" s="166"/>
      <c r="AY63" s="167"/>
      <c r="AZ63" s="167"/>
      <c r="BA63" s="168"/>
      <c r="BB63" s="169"/>
      <c r="BC63" s="170"/>
      <c r="BD63" s="170"/>
      <c r="BE63" s="171"/>
    </row>
    <row r="64" spans="2:57" s="14" customFormat="1" ht="63.75" customHeight="1" thickBot="1">
      <c r="B64" s="649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653" t="s">
        <v>61</v>
      </c>
      <c r="U64" s="819"/>
      <c r="V64" s="819"/>
      <c r="W64" s="324"/>
      <c r="X64" s="324"/>
      <c r="Y64" s="325"/>
      <c r="Z64" s="325"/>
      <c r="AA64" s="325"/>
      <c r="AB64" s="624"/>
      <c r="AC64" s="625"/>
      <c r="AD64" s="818"/>
      <c r="AE64" s="604" t="s">
        <v>37</v>
      </c>
      <c r="AF64" s="605"/>
      <c r="AG64" s="605"/>
      <c r="AH64" s="605"/>
      <c r="AI64" s="605"/>
      <c r="AJ64" s="605"/>
      <c r="AK64" s="605"/>
      <c r="AL64" s="605"/>
      <c r="AM64" s="605"/>
      <c r="AN64" s="829"/>
      <c r="AO64" s="830"/>
      <c r="AP64" s="626">
        <v>3</v>
      </c>
      <c r="AQ64" s="627"/>
      <c r="AR64" s="627"/>
      <c r="AS64" s="627"/>
      <c r="AT64" s="627"/>
      <c r="AU64" s="627"/>
      <c r="AV64" s="627"/>
      <c r="AW64" s="628"/>
      <c r="AX64" s="172">
        <v>1</v>
      </c>
      <c r="AY64" s="173"/>
      <c r="AZ64" s="173"/>
      <c r="BA64" s="174"/>
      <c r="BB64" s="117">
        <v>2</v>
      </c>
      <c r="BC64" s="175"/>
      <c r="BD64" s="175"/>
      <c r="BE64" s="176"/>
    </row>
    <row r="65" spans="23:41" s="14" customFormat="1" ht="54" customHeight="1">
      <c r="W65" s="336"/>
      <c r="X65" s="336"/>
      <c r="Y65" s="336"/>
      <c r="Z65" s="336"/>
      <c r="AA65" s="336"/>
      <c r="AB65" s="336"/>
      <c r="AC65" s="3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2:56" s="14" customFormat="1" ht="33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V66" s="399"/>
      <c r="W66" s="399"/>
      <c r="X66" s="399"/>
      <c r="Y66" s="15"/>
      <c r="Z66" s="15"/>
      <c r="AA66" s="15"/>
      <c r="AB66" s="15"/>
      <c r="AC66" s="15"/>
      <c r="AD66" s="15"/>
      <c r="AE66" s="15"/>
      <c r="AF66" s="667" t="s">
        <v>151</v>
      </c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67"/>
      <c r="AT66" s="667"/>
      <c r="AU66" s="667"/>
      <c r="AV66" s="667"/>
      <c r="AW66" s="667"/>
      <c r="AX66" s="667"/>
      <c r="AY66" s="667"/>
      <c r="AZ66" s="667"/>
      <c r="BA66" s="667"/>
      <c r="BB66" s="667"/>
      <c r="BC66" s="667"/>
      <c r="BD66" s="22"/>
    </row>
    <row r="67" spans="21:56" s="14" customFormat="1" ht="24.75" customHeight="1">
      <c r="U67" s="57"/>
      <c r="V67" s="21"/>
      <c r="W67" s="21"/>
      <c r="X67" s="21"/>
      <c r="Y67" s="15"/>
      <c r="Z67" s="15"/>
      <c r="AA67" s="400"/>
      <c r="AB67" s="15"/>
      <c r="AC67" s="15"/>
      <c r="AD67" s="15"/>
      <c r="AE67" s="21"/>
      <c r="AF67" s="15"/>
      <c r="AG67" s="15"/>
      <c r="AH67" s="15"/>
      <c r="AI67" s="15"/>
      <c r="AJ67" s="15"/>
      <c r="AK67" s="21"/>
      <c r="AL67" s="21"/>
      <c r="AM67" s="21"/>
      <c r="AN67" s="15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</row>
    <row r="68" spans="21:56" s="14" customFormat="1" ht="24.75" customHeight="1">
      <c r="U68" s="57"/>
      <c r="V68" s="392"/>
      <c r="W68" s="392"/>
      <c r="X68" s="392"/>
      <c r="Y68" s="392"/>
      <c r="Z68" s="401"/>
      <c r="AA68" s="402"/>
      <c r="AB68" s="403"/>
      <c r="AC68" s="404"/>
      <c r="AD68" s="404"/>
      <c r="AE68" s="404"/>
      <c r="AF68" s="404"/>
      <c r="AG68" s="404"/>
      <c r="AH68" s="15"/>
      <c r="AI68" s="15"/>
      <c r="AJ68" s="15"/>
      <c r="AK68" s="21"/>
      <c r="AL68" s="21"/>
      <c r="AM68" s="21"/>
      <c r="AN68" s="15"/>
      <c r="AO68" s="30"/>
      <c r="AP68" s="31"/>
      <c r="AQ68" s="30"/>
      <c r="AR68" s="31"/>
      <c r="AS68" s="32"/>
      <c r="AT68" s="3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256" s="14" customFormat="1" ht="36.75" customHeight="1">
      <c r="A69" s="508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11" t="s">
        <v>113</v>
      </c>
      <c r="V69" s="512"/>
      <c r="W69" s="513"/>
      <c r="X69" s="514"/>
      <c r="Y69" s="514"/>
      <c r="Z69" s="515" t="s">
        <v>152</v>
      </c>
      <c r="AA69" s="516"/>
      <c r="AB69" s="515"/>
      <c r="AC69" s="517"/>
      <c r="AD69" s="518"/>
      <c r="AE69" s="518"/>
      <c r="AF69" s="513"/>
      <c r="AG69" s="519"/>
      <c r="AH69" s="519"/>
      <c r="AI69" s="518"/>
      <c r="AJ69" s="517"/>
      <c r="AK69" s="518"/>
      <c r="AL69" s="666" t="s">
        <v>153</v>
      </c>
      <c r="AM69" s="666"/>
      <c r="AN69" s="666"/>
      <c r="AO69" s="666"/>
      <c r="AP69" s="666"/>
      <c r="AQ69" s="666"/>
      <c r="AR69" s="666"/>
      <c r="AS69" s="666"/>
      <c r="AT69" s="666"/>
      <c r="AU69" s="666"/>
      <c r="AV69" s="515"/>
      <c r="AW69" s="520" t="s">
        <v>154</v>
      </c>
      <c r="AX69" s="515"/>
      <c r="AY69" s="521"/>
      <c r="AZ69" s="521"/>
      <c r="BA69" s="516" t="s">
        <v>155</v>
      </c>
      <c r="BB69" s="521"/>
      <c r="BC69" s="515"/>
      <c r="BD69" s="508"/>
      <c r="BE69" s="508"/>
      <c r="BF69" s="508"/>
      <c r="BG69" s="508"/>
      <c r="BH69" s="508"/>
      <c r="BI69" s="508"/>
      <c r="BJ69" s="508"/>
      <c r="BK69" s="508"/>
      <c r="BL69" s="508"/>
      <c r="BM69" s="508"/>
      <c r="BN69" s="508"/>
      <c r="BO69" s="508"/>
      <c r="BP69" s="508"/>
      <c r="BQ69" s="508"/>
      <c r="BR69" s="508"/>
      <c r="BS69" s="508"/>
      <c r="BT69" s="508"/>
      <c r="BU69" s="508"/>
      <c r="BV69" s="508"/>
      <c r="BW69" s="508"/>
      <c r="BX69" s="508"/>
      <c r="BY69" s="508"/>
      <c r="BZ69" s="508"/>
      <c r="CA69" s="508"/>
      <c r="CB69" s="508"/>
      <c r="CC69" s="508"/>
      <c r="CD69" s="508"/>
      <c r="CE69" s="508"/>
      <c r="CF69" s="508"/>
      <c r="CG69" s="508"/>
      <c r="CH69" s="508"/>
      <c r="CI69" s="508"/>
      <c r="CJ69" s="508"/>
      <c r="CK69" s="508"/>
      <c r="CL69" s="508"/>
      <c r="CM69" s="508"/>
      <c r="CN69" s="508"/>
      <c r="CO69" s="508"/>
      <c r="CP69" s="508"/>
      <c r="CQ69" s="508"/>
      <c r="CR69" s="508"/>
      <c r="CS69" s="508"/>
      <c r="CT69" s="508"/>
      <c r="CU69" s="508"/>
      <c r="CV69" s="508"/>
      <c r="CW69" s="508"/>
      <c r="CX69" s="508"/>
      <c r="CY69" s="508"/>
      <c r="CZ69" s="508"/>
      <c r="DA69" s="508"/>
      <c r="DB69" s="508"/>
      <c r="DC69" s="508"/>
      <c r="DD69" s="508"/>
      <c r="DE69" s="508"/>
      <c r="DF69" s="508"/>
      <c r="DG69" s="508"/>
      <c r="DH69" s="508"/>
      <c r="DI69" s="508"/>
      <c r="DJ69" s="508"/>
      <c r="DK69" s="508"/>
      <c r="DL69" s="508"/>
      <c r="DM69" s="508"/>
      <c r="DN69" s="508"/>
      <c r="DO69" s="508"/>
      <c r="DP69" s="508"/>
      <c r="DQ69" s="508"/>
      <c r="DR69" s="508"/>
      <c r="DS69" s="508"/>
      <c r="DT69" s="508"/>
      <c r="DU69" s="508"/>
      <c r="DV69" s="508"/>
      <c r="DW69" s="508"/>
      <c r="DX69" s="508"/>
      <c r="DY69" s="508"/>
      <c r="DZ69" s="508"/>
      <c r="EA69" s="508"/>
      <c r="EB69" s="508"/>
      <c r="EC69" s="508"/>
      <c r="ED69" s="508"/>
      <c r="EE69" s="508"/>
      <c r="EF69" s="508"/>
      <c r="EG69" s="508"/>
      <c r="EH69" s="508"/>
      <c r="EI69" s="508"/>
      <c r="EJ69" s="508"/>
      <c r="EK69" s="508"/>
      <c r="EL69" s="508"/>
      <c r="EM69" s="508"/>
      <c r="EN69" s="508"/>
      <c r="EO69" s="508"/>
      <c r="EP69" s="508"/>
      <c r="EQ69" s="508"/>
      <c r="ER69" s="508"/>
      <c r="ES69" s="508"/>
      <c r="ET69" s="508"/>
      <c r="EU69" s="508"/>
      <c r="EV69" s="508"/>
      <c r="EW69" s="508"/>
      <c r="EX69" s="508"/>
      <c r="EY69" s="508"/>
      <c r="EZ69" s="508"/>
      <c r="FA69" s="508"/>
      <c r="FB69" s="508"/>
      <c r="FC69" s="508"/>
      <c r="FD69" s="508"/>
      <c r="FE69" s="508"/>
      <c r="FF69" s="508"/>
      <c r="FG69" s="508"/>
      <c r="FH69" s="508"/>
      <c r="FI69" s="508"/>
      <c r="FJ69" s="508"/>
      <c r="FK69" s="508"/>
      <c r="FL69" s="508"/>
      <c r="FM69" s="508"/>
      <c r="FN69" s="508"/>
      <c r="FO69" s="508"/>
      <c r="FP69" s="508"/>
      <c r="FQ69" s="508"/>
      <c r="FR69" s="508"/>
      <c r="FS69" s="508"/>
      <c r="FT69" s="508"/>
      <c r="FU69" s="508"/>
      <c r="FV69" s="508"/>
      <c r="FW69" s="508"/>
      <c r="FX69" s="508"/>
      <c r="FY69" s="508"/>
      <c r="FZ69" s="508"/>
      <c r="GA69" s="508"/>
      <c r="GB69" s="508"/>
      <c r="GC69" s="508"/>
      <c r="GD69" s="508"/>
      <c r="GE69" s="508"/>
      <c r="GF69" s="508"/>
      <c r="GG69" s="508"/>
      <c r="GH69" s="508"/>
      <c r="GI69" s="508"/>
      <c r="GJ69" s="508"/>
      <c r="GK69" s="508"/>
      <c r="GL69" s="508"/>
      <c r="GM69" s="508"/>
      <c r="GN69" s="508"/>
      <c r="GO69" s="508"/>
      <c r="GP69" s="508"/>
      <c r="GQ69" s="508"/>
      <c r="GR69" s="508"/>
      <c r="GS69" s="508"/>
      <c r="GT69" s="508"/>
      <c r="GU69" s="508"/>
      <c r="GV69" s="508"/>
      <c r="GW69" s="508"/>
      <c r="GX69" s="508"/>
      <c r="GY69" s="508"/>
      <c r="GZ69" s="508"/>
      <c r="HA69" s="508"/>
      <c r="HB69" s="508"/>
      <c r="HC69" s="508"/>
      <c r="HD69" s="508"/>
      <c r="HE69" s="508"/>
      <c r="HF69" s="508"/>
      <c r="HG69" s="508"/>
      <c r="HH69" s="508"/>
      <c r="HI69" s="508"/>
      <c r="HJ69" s="508"/>
      <c r="HK69" s="508"/>
      <c r="HL69" s="508"/>
      <c r="HM69" s="508"/>
      <c r="HN69" s="508"/>
      <c r="HO69" s="508"/>
      <c r="HP69" s="508"/>
      <c r="HQ69" s="508"/>
      <c r="HR69" s="508"/>
      <c r="HS69" s="508"/>
      <c r="HT69" s="508"/>
      <c r="HU69" s="508"/>
      <c r="HV69" s="508"/>
      <c r="HW69" s="508"/>
      <c r="HX69" s="508"/>
      <c r="HY69" s="508"/>
      <c r="HZ69" s="508"/>
      <c r="IA69" s="508"/>
      <c r="IB69" s="508"/>
      <c r="IC69" s="508"/>
      <c r="ID69" s="508"/>
      <c r="IE69" s="508"/>
      <c r="IF69" s="508"/>
      <c r="IG69" s="508"/>
      <c r="IH69" s="508"/>
      <c r="II69" s="508"/>
      <c r="IJ69" s="508"/>
      <c r="IK69" s="508"/>
      <c r="IL69" s="508"/>
      <c r="IM69" s="508"/>
      <c r="IN69" s="508"/>
      <c r="IO69" s="508"/>
      <c r="IP69" s="508"/>
      <c r="IQ69" s="508"/>
      <c r="IR69" s="508"/>
      <c r="IS69" s="508"/>
      <c r="IT69" s="508"/>
      <c r="IU69" s="508"/>
      <c r="IV69" s="508"/>
    </row>
    <row r="70" spans="1:256" s="23" customFormat="1" ht="38.25" customHeight="1">
      <c r="A70" s="509"/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3"/>
      <c r="V70" s="524"/>
      <c r="W70" s="525"/>
      <c r="X70" s="526" t="s">
        <v>55</v>
      </c>
      <c r="Y70" s="527"/>
      <c r="Z70" s="528"/>
      <c r="AA70" s="529" t="s">
        <v>56</v>
      </c>
      <c r="AB70" s="530"/>
      <c r="AC70" s="529"/>
      <c r="AD70" s="530"/>
      <c r="AE70" s="531"/>
      <c r="AF70" s="525"/>
      <c r="AG70" s="526"/>
      <c r="AH70" s="527"/>
      <c r="AI70" s="528"/>
      <c r="AJ70" s="529"/>
      <c r="AK70" s="530"/>
      <c r="AL70" s="666"/>
      <c r="AM70" s="666"/>
      <c r="AN70" s="666"/>
      <c r="AO70" s="666"/>
      <c r="AP70" s="666"/>
      <c r="AQ70" s="666"/>
      <c r="AR70" s="666"/>
      <c r="AS70" s="666"/>
      <c r="AT70" s="666"/>
      <c r="AU70" s="666"/>
      <c r="AV70" s="532"/>
      <c r="AW70" s="527"/>
      <c r="AX70" s="529" t="s">
        <v>56</v>
      </c>
      <c r="AY70" s="530"/>
      <c r="AZ70" s="530"/>
      <c r="BA70" s="531"/>
      <c r="BB70" s="533"/>
      <c r="BC70" s="533"/>
      <c r="BD70" s="509"/>
      <c r="BE70" s="509"/>
      <c r="BF70" s="509"/>
      <c r="BG70" s="509"/>
      <c r="BH70" s="509"/>
      <c r="BI70" s="509"/>
      <c r="BJ70" s="509"/>
      <c r="BK70" s="509"/>
      <c r="BL70" s="509"/>
      <c r="BM70" s="509"/>
      <c r="BN70" s="509"/>
      <c r="BO70" s="509"/>
      <c r="BP70" s="509"/>
      <c r="BQ70" s="509"/>
      <c r="BR70" s="509"/>
      <c r="BS70" s="509"/>
      <c r="BT70" s="509"/>
      <c r="BU70" s="509"/>
      <c r="BV70" s="509"/>
      <c r="BW70" s="509"/>
      <c r="BX70" s="509"/>
      <c r="BY70" s="509"/>
      <c r="BZ70" s="509"/>
      <c r="CA70" s="509"/>
      <c r="CB70" s="509"/>
      <c r="CC70" s="509"/>
      <c r="CD70" s="509"/>
      <c r="CE70" s="509"/>
      <c r="CF70" s="509"/>
      <c r="CG70" s="509"/>
      <c r="CH70" s="509"/>
      <c r="CI70" s="509"/>
      <c r="CJ70" s="509"/>
      <c r="CK70" s="509"/>
      <c r="CL70" s="509"/>
      <c r="CM70" s="509"/>
      <c r="CN70" s="509"/>
      <c r="CO70" s="509"/>
      <c r="CP70" s="509"/>
      <c r="CQ70" s="509"/>
      <c r="CR70" s="509"/>
      <c r="CS70" s="509"/>
      <c r="CT70" s="509"/>
      <c r="CU70" s="509"/>
      <c r="CV70" s="509"/>
      <c r="CW70" s="509"/>
      <c r="CX70" s="509"/>
      <c r="CY70" s="509"/>
      <c r="CZ70" s="509"/>
      <c r="DA70" s="509"/>
      <c r="DB70" s="509"/>
      <c r="DC70" s="509"/>
      <c r="DD70" s="509"/>
      <c r="DE70" s="509"/>
      <c r="DF70" s="509"/>
      <c r="DG70" s="509"/>
      <c r="DH70" s="509"/>
      <c r="DI70" s="509"/>
      <c r="DJ70" s="509"/>
      <c r="DK70" s="509"/>
      <c r="DL70" s="509"/>
      <c r="DM70" s="509"/>
      <c r="DN70" s="509"/>
      <c r="DO70" s="509"/>
      <c r="DP70" s="509"/>
      <c r="DQ70" s="509"/>
      <c r="DR70" s="509"/>
      <c r="DS70" s="509"/>
      <c r="DT70" s="509"/>
      <c r="DU70" s="509"/>
      <c r="DV70" s="509"/>
      <c r="DW70" s="509"/>
      <c r="DX70" s="509"/>
      <c r="DY70" s="509"/>
      <c r="DZ70" s="509"/>
      <c r="EA70" s="509"/>
      <c r="EB70" s="509"/>
      <c r="EC70" s="509"/>
      <c r="ED70" s="509"/>
      <c r="EE70" s="509"/>
      <c r="EF70" s="509"/>
      <c r="EG70" s="509"/>
      <c r="EH70" s="509"/>
      <c r="EI70" s="509"/>
      <c r="EJ70" s="509"/>
      <c r="EK70" s="509"/>
      <c r="EL70" s="509"/>
      <c r="EM70" s="509"/>
      <c r="EN70" s="509"/>
      <c r="EO70" s="509"/>
      <c r="EP70" s="509"/>
      <c r="EQ70" s="509"/>
      <c r="ER70" s="509"/>
      <c r="ES70" s="509"/>
      <c r="ET70" s="509"/>
      <c r="EU70" s="509"/>
      <c r="EV70" s="509"/>
      <c r="EW70" s="509"/>
      <c r="EX70" s="509"/>
      <c r="EY70" s="509"/>
      <c r="EZ70" s="509"/>
      <c r="FA70" s="509"/>
      <c r="FB70" s="509"/>
      <c r="FC70" s="509"/>
      <c r="FD70" s="509"/>
      <c r="FE70" s="509"/>
      <c r="FF70" s="509"/>
      <c r="FG70" s="509"/>
      <c r="FH70" s="509"/>
      <c r="FI70" s="509"/>
      <c r="FJ70" s="509"/>
      <c r="FK70" s="509"/>
      <c r="FL70" s="509"/>
      <c r="FM70" s="509"/>
      <c r="FN70" s="509"/>
      <c r="FO70" s="509"/>
      <c r="FP70" s="509"/>
      <c r="FQ70" s="509"/>
      <c r="FR70" s="509"/>
      <c r="FS70" s="509"/>
      <c r="FT70" s="509"/>
      <c r="FU70" s="509"/>
      <c r="FV70" s="509"/>
      <c r="FW70" s="509"/>
      <c r="FX70" s="509"/>
      <c r="FY70" s="509"/>
      <c r="FZ70" s="509"/>
      <c r="GA70" s="509"/>
      <c r="GB70" s="509"/>
      <c r="GC70" s="509"/>
      <c r="GD70" s="509"/>
      <c r="GE70" s="509"/>
      <c r="GF70" s="509"/>
      <c r="GG70" s="509"/>
      <c r="GH70" s="509"/>
      <c r="GI70" s="509"/>
      <c r="GJ70" s="509"/>
      <c r="GK70" s="509"/>
      <c r="GL70" s="509"/>
      <c r="GM70" s="509"/>
      <c r="GN70" s="509"/>
      <c r="GO70" s="509"/>
      <c r="GP70" s="509"/>
      <c r="GQ70" s="509"/>
      <c r="GR70" s="509"/>
      <c r="GS70" s="509"/>
      <c r="GT70" s="509"/>
      <c r="GU70" s="509"/>
      <c r="GV70" s="509"/>
      <c r="GW70" s="509"/>
      <c r="GX70" s="509"/>
      <c r="GY70" s="509"/>
      <c r="GZ70" s="509"/>
      <c r="HA70" s="509"/>
      <c r="HB70" s="509"/>
      <c r="HC70" s="509"/>
      <c r="HD70" s="509"/>
      <c r="HE70" s="509"/>
      <c r="HF70" s="509"/>
      <c r="HG70" s="509"/>
      <c r="HH70" s="509"/>
      <c r="HI70" s="509"/>
      <c r="HJ70" s="509"/>
      <c r="HK70" s="509"/>
      <c r="HL70" s="509"/>
      <c r="HM70" s="509"/>
      <c r="HN70" s="509"/>
      <c r="HO70" s="509"/>
      <c r="HP70" s="509"/>
      <c r="HQ70" s="509"/>
      <c r="HR70" s="509"/>
      <c r="HS70" s="509"/>
      <c r="HT70" s="509"/>
      <c r="HU70" s="509"/>
      <c r="HV70" s="509"/>
      <c r="HW70" s="509"/>
      <c r="HX70" s="509"/>
      <c r="HY70" s="509"/>
      <c r="HZ70" s="509"/>
      <c r="IA70" s="509"/>
      <c r="IB70" s="509"/>
      <c r="IC70" s="509"/>
      <c r="ID70" s="509"/>
      <c r="IE70" s="509"/>
      <c r="IF70" s="509"/>
      <c r="IG70" s="509"/>
      <c r="IH70" s="509"/>
      <c r="II70" s="509"/>
      <c r="IJ70" s="509"/>
      <c r="IK70" s="509"/>
      <c r="IL70" s="509"/>
      <c r="IM70" s="509"/>
      <c r="IN70" s="509"/>
      <c r="IO70" s="509"/>
      <c r="IP70" s="509"/>
      <c r="IQ70" s="509"/>
      <c r="IR70" s="509"/>
      <c r="IS70" s="509"/>
      <c r="IT70" s="509"/>
      <c r="IU70" s="509"/>
      <c r="IV70" s="509"/>
    </row>
    <row r="71" spans="2:53" s="23" customFormat="1" ht="38.2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91"/>
      <c r="V71" s="58"/>
      <c r="W71" s="43"/>
      <c r="X71" s="44"/>
      <c r="Y71" s="34"/>
      <c r="AA71" s="35"/>
      <c r="AB71" s="36"/>
      <c r="AC71" s="37"/>
      <c r="AD71" s="37"/>
      <c r="AE71" s="37"/>
      <c r="AF71" s="37"/>
      <c r="AH71" s="406"/>
      <c r="AS71" s="34"/>
      <c r="AU71" s="35"/>
      <c r="AW71" s="36"/>
      <c r="AX71" s="37"/>
      <c r="AY71" s="37"/>
      <c r="AZ71" s="37"/>
      <c r="BA71" s="37"/>
    </row>
    <row r="72" spans="2:53" s="14" customFormat="1" ht="24.75" customHeight="1">
      <c r="B72" s="53"/>
      <c r="U72" s="54"/>
      <c r="V72" s="38"/>
      <c r="W72" s="55"/>
      <c r="X72" s="56"/>
      <c r="Y72" s="56"/>
      <c r="Z72" s="56"/>
      <c r="AA72" s="44"/>
      <c r="AB72" s="44"/>
      <c r="AC72" s="44"/>
      <c r="AD72" s="44"/>
      <c r="AE72" s="35"/>
      <c r="AF72" s="46"/>
      <c r="AH72" s="15"/>
      <c r="AI72" s="15"/>
      <c r="AJ72" s="15"/>
      <c r="AK72" s="15"/>
      <c r="AL72" s="15"/>
      <c r="AM72" s="15"/>
      <c r="AN72" s="15"/>
      <c r="AO72" s="38"/>
      <c r="AP72" s="38"/>
      <c r="AQ72" s="38"/>
      <c r="AS72" s="38"/>
      <c r="AT72" s="38"/>
      <c r="AU72" s="39"/>
      <c r="AV72" s="39"/>
      <c r="AW72" s="40"/>
      <c r="AX72" s="39"/>
      <c r="AY72" s="39"/>
      <c r="AZ72" s="41"/>
      <c r="BA72" s="41"/>
    </row>
    <row r="73" spans="21:53" s="14" customFormat="1" ht="24.75" customHeight="1">
      <c r="U73" s="57"/>
      <c r="V73" s="58"/>
      <c r="W73" s="43"/>
      <c r="X73" s="59"/>
      <c r="Y73" s="44"/>
      <c r="Z73" s="44"/>
      <c r="AA73" s="45"/>
      <c r="AB73" s="60"/>
      <c r="AC73" s="46"/>
      <c r="AD73" s="45"/>
      <c r="AE73" s="41"/>
      <c r="AF73" s="45"/>
      <c r="AH73" s="15"/>
      <c r="AI73" s="15"/>
      <c r="AJ73" s="15"/>
      <c r="AK73" s="15"/>
      <c r="AL73" s="15"/>
      <c r="AM73" s="21"/>
      <c r="AN73" s="15"/>
      <c r="AO73" s="42"/>
      <c r="AP73" s="43"/>
      <c r="AQ73" s="43"/>
      <c r="AR73" s="38"/>
      <c r="AS73" s="38"/>
      <c r="AT73" s="44"/>
      <c r="AU73" s="45"/>
      <c r="AV73" s="46"/>
      <c r="AW73" s="46"/>
      <c r="AX73" s="41"/>
      <c r="AY73" s="46"/>
      <c r="AZ73" s="45"/>
      <c r="BA73" s="45"/>
    </row>
    <row r="74" spans="2:53" s="14" customFormat="1" ht="36.75" customHeight="1">
      <c r="B74" s="48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8"/>
      <c r="W74" s="409"/>
      <c r="X74" s="410"/>
      <c r="Y74" s="411"/>
      <c r="Z74" s="407"/>
      <c r="AA74" s="412"/>
      <c r="AB74" s="36"/>
      <c r="AC74" s="55"/>
      <c r="AE74" s="37"/>
      <c r="AF74" s="55"/>
      <c r="AH74" s="6"/>
      <c r="AI74" s="6"/>
      <c r="AJ74" s="6"/>
      <c r="AK74" s="6"/>
      <c r="AL74" s="6"/>
      <c r="AM74" s="6"/>
      <c r="AN74" s="6"/>
      <c r="AO74" s="6"/>
      <c r="AP74" s="11"/>
      <c r="AQ74" s="47"/>
      <c r="AS74" s="34"/>
      <c r="AU74" s="35"/>
      <c r="AV74" s="23"/>
      <c r="AW74" s="36"/>
      <c r="AX74" s="37"/>
      <c r="AY74" s="37"/>
      <c r="AZ74" s="37"/>
      <c r="BA74" s="37"/>
    </row>
    <row r="75" spans="22:53" s="14" customFormat="1" ht="14.25" customHeight="1">
      <c r="V75" s="21"/>
      <c r="W75" s="21"/>
      <c r="X75" s="21"/>
      <c r="Y75" s="414"/>
      <c r="Z75" s="414"/>
      <c r="AA75" s="414"/>
      <c r="AB75" s="414"/>
      <c r="AC75" s="414"/>
      <c r="AD75" s="414"/>
      <c r="AE75" s="16"/>
      <c r="AF75" s="16"/>
      <c r="AG75" s="16"/>
      <c r="AQ75" s="16"/>
      <c r="AR75" s="16"/>
      <c r="AS75" s="21"/>
      <c r="AT75" s="21"/>
      <c r="AU75" s="21"/>
      <c r="AV75" s="21"/>
      <c r="AW75" s="21"/>
      <c r="AX75" s="21"/>
      <c r="AY75" s="21"/>
      <c r="AZ75" s="21"/>
      <c r="BA75" s="21"/>
    </row>
    <row r="76" spans="21:53" s="14" customFormat="1" ht="18" customHeight="1">
      <c r="U76" s="415"/>
      <c r="V76" s="277"/>
      <c r="W76" s="416"/>
      <c r="X76" s="394"/>
      <c r="Y76" s="414"/>
      <c r="Z76" s="414"/>
      <c r="AA76" s="414"/>
      <c r="AB76" s="414"/>
      <c r="AC76" s="414"/>
      <c r="AD76" s="414"/>
      <c r="AE76" s="15"/>
      <c r="AF76" s="16"/>
      <c r="AG76" s="16"/>
      <c r="AQ76" s="16"/>
      <c r="AR76" s="16"/>
      <c r="AS76" s="21"/>
      <c r="AT76" s="25"/>
      <c r="AU76" s="25"/>
      <c r="AV76" s="25"/>
      <c r="AW76" s="25"/>
      <c r="AX76" s="25"/>
      <c r="AY76" s="25"/>
      <c r="AZ76" s="21"/>
      <c r="BA76" s="21"/>
    </row>
    <row r="77" spans="21:51" s="14" customFormat="1" ht="15">
      <c r="U77" s="57"/>
      <c r="Y77" s="17"/>
      <c r="Z77" s="17"/>
      <c r="AA77" s="400"/>
      <c r="AB77" s="17"/>
      <c r="AC77" s="17"/>
      <c r="AD77" s="17"/>
      <c r="AF77" s="400"/>
      <c r="AG77" s="400"/>
      <c r="AH77" s="17"/>
      <c r="AI77" s="17"/>
      <c r="AJ77" s="17"/>
      <c r="AK77" s="17"/>
      <c r="AL77" s="17"/>
      <c r="AN77" s="17"/>
      <c r="AO77" s="17"/>
      <c r="AS77" s="11"/>
      <c r="AT77" s="11"/>
      <c r="AU77" s="11"/>
      <c r="AV77" s="11"/>
      <c r="AW77" s="11"/>
      <c r="AX77" s="11"/>
      <c r="AY77" s="11"/>
    </row>
    <row r="78" spans="21:30" ht="12.75">
      <c r="U78" s="11"/>
      <c r="V78" s="417"/>
      <c r="W78" s="11"/>
      <c r="X78" s="417"/>
      <c r="Y78" s="11"/>
      <c r="Z78" s="11"/>
      <c r="AA78" s="11"/>
      <c r="AB78" s="11"/>
      <c r="AC78" s="11"/>
      <c r="AD78" s="11"/>
    </row>
    <row r="83" ht="12.75">
      <c r="AA83" s="241" t="s">
        <v>70</v>
      </c>
    </row>
  </sheetData>
  <sheetProtection/>
  <mergeCells count="135">
    <mergeCell ref="BB6:BG6"/>
    <mergeCell ref="BB5:BG5"/>
    <mergeCell ref="AP64:AW64"/>
    <mergeCell ref="AP63:AW63"/>
    <mergeCell ref="AP62:AW62"/>
    <mergeCell ref="AP61:AW61"/>
    <mergeCell ref="AP60:AW60"/>
    <mergeCell ref="AP59:AW59"/>
    <mergeCell ref="AP58:AW58"/>
    <mergeCell ref="AP57:AW57"/>
    <mergeCell ref="AL69:AU70"/>
    <mergeCell ref="W10:AC10"/>
    <mergeCell ref="AF66:BC66"/>
    <mergeCell ref="AE63:AO63"/>
    <mergeCell ref="AE57:AO57"/>
    <mergeCell ref="B37:AD37"/>
    <mergeCell ref="B38:AD38"/>
    <mergeCell ref="T64:V64"/>
    <mergeCell ref="AE64:AO64"/>
    <mergeCell ref="AE60:AO60"/>
    <mergeCell ref="AE61:AO61"/>
    <mergeCell ref="T62:U62"/>
    <mergeCell ref="AE62:AO62"/>
    <mergeCell ref="BB10:BG10"/>
    <mergeCell ref="U58:V58"/>
    <mergeCell ref="AE58:AO58"/>
    <mergeCell ref="U59:V59"/>
    <mergeCell ref="AE59:AO59"/>
    <mergeCell ref="T53:V53"/>
    <mergeCell ref="W53:AD53"/>
    <mergeCell ref="B54:AD54"/>
    <mergeCell ref="B55:AD55"/>
    <mergeCell ref="B56:AD56"/>
    <mergeCell ref="B57:B64"/>
    <mergeCell ref="U57:V57"/>
    <mergeCell ref="AB57:AD64"/>
    <mergeCell ref="U60:V60"/>
    <mergeCell ref="T63:U63"/>
    <mergeCell ref="T61:U61"/>
    <mergeCell ref="T50:V50"/>
    <mergeCell ref="W50:AD50"/>
    <mergeCell ref="T51:V51"/>
    <mergeCell ref="W51:AD51"/>
    <mergeCell ref="T52:V52"/>
    <mergeCell ref="W52:AD52"/>
    <mergeCell ref="T47:V47"/>
    <mergeCell ref="W47:AD47"/>
    <mergeCell ref="T48:V48"/>
    <mergeCell ref="W48:AD48"/>
    <mergeCell ref="T49:V49"/>
    <mergeCell ref="W49:AD49"/>
    <mergeCell ref="T42:V42"/>
    <mergeCell ref="W42:AD42"/>
    <mergeCell ref="B43:AD43"/>
    <mergeCell ref="B45:BE45"/>
    <mergeCell ref="T46:V46"/>
    <mergeCell ref="W46:AD46"/>
    <mergeCell ref="B44:BE44"/>
    <mergeCell ref="B39:BE39"/>
    <mergeCell ref="B40:BE40"/>
    <mergeCell ref="T41:V41"/>
    <mergeCell ref="W41:AD41"/>
    <mergeCell ref="W32:AD32"/>
    <mergeCell ref="B33:AD33"/>
    <mergeCell ref="B34:BE34"/>
    <mergeCell ref="T35:V35"/>
    <mergeCell ref="W35:AD35"/>
    <mergeCell ref="T36:V36"/>
    <mergeCell ref="AV19:AV22"/>
    <mergeCell ref="T27:V27"/>
    <mergeCell ref="W27:AD27"/>
    <mergeCell ref="W36:AD36"/>
    <mergeCell ref="B28:AD28"/>
    <mergeCell ref="B29:BE29"/>
    <mergeCell ref="T30:V30"/>
    <mergeCell ref="W30:AD30"/>
    <mergeCell ref="T31:V31"/>
    <mergeCell ref="W31:AD31"/>
    <mergeCell ref="B24:BE24"/>
    <mergeCell ref="B25:BE25"/>
    <mergeCell ref="T26:V26"/>
    <mergeCell ref="W26:AD26"/>
    <mergeCell ref="T23:V23"/>
    <mergeCell ref="W23:AD23"/>
    <mergeCell ref="AW19:AW22"/>
    <mergeCell ref="AX19:BA19"/>
    <mergeCell ref="AJ20:AK21"/>
    <mergeCell ref="AL20:AM21"/>
    <mergeCell ref="AN20:AN22"/>
    <mergeCell ref="AX20:BA20"/>
    <mergeCell ref="AR19:AR22"/>
    <mergeCell ref="AS19:AS22"/>
    <mergeCell ref="AT19:AT22"/>
    <mergeCell ref="AU19:AU22"/>
    <mergeCell ref="BB20:BE20"/>
    <mergeCell ref="AX21:AX22"/>
    <mergeCell ref="AY21:BA21"/>
    <mergeCell ref="BB21:BB22"/>
    <mergeCell ref="BC21:BE21"/>
    <mergeCell ref="AX18:BE18"/>
    <mergeCell ref="BB19:BE19"/>
    <mergeCell ref="AE19:AE22"/>
    <mergeCell ref="AF19:AF22"/>
    <mergeCell ref="AG19:AG22"/>
    <mergeCell ref="AH19:AN19"/>
    <mergeCell ref="AP19:AP22"/>
    <mergeCell ref="AQ19:AQ22"/>
    <mergeCell ref="AH20:AI21"/>
    <mergeCell ref="BB13:BG13"/>
    <mergeCell ref="B16:B22"/>
    <mergeCell ref="T16:V22"/>
    <mergeCell ref="W16:AD22"/>
    <mergeCell ref="AE16:AF18"/>
    <mergeCell ref="AG16:AN18"/>
    <mergeCell ref="AO16:AO22"/>
    <mergeCell ref="AP16:AW18"/>
    <mergeCell ref="AX16:BE16"/>
    <mergeCell ref="AX17:BE17"/>
    <mergeCell ref="B12:V12"/>
    <mergeCell ref="W12:AB12"/>
    <mergeCell ref="BB7:BG7"/>
    <mergeCell ref="T8:U8"/>
    <mergeCell ref="W9:AB9"/>
    <mergeCell ref="BB8:BG8"/>
    <mergeCell ref="T9:V9"/>
    <mergeCell ref="BB9:BG9"/>
    <mergeCell ref="BB12:BG12"/>
    <mergeCell ref="BB11:BG11"/>
    <mergeCell ref="B2:BA2"/>
    <mergeCell ref="B4:BA4"/>
    <mergeCell ref="W5:AN5"/>
    <mergeCell ref="T6:U6"/>
    <mergeCell ref="X6:AN6"/>
    <mergeCell ref="W11:AB11"/>
    <mergeCell ref="AD11:AF11"/>
  </mergeCells>
  <printOptions/>
  <pageMargins left="0" right="0.17" top="0.393700787401575" bottom="0" header="0" footer="0"/>
  <pageSetup fitToHeight="2" fitToWidth="1" horizontalDpi="600" verticalDpi="600" orientation="portrait" paperSize="9" scale="11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3"/>
  <sheetViews>
    <sheetView view="pageBreakPreview" zoomScale="20" zoomScaleNormal="30" zoomScaleSheetLayoutView="20" zoomScalePageLayoutView="0" workbookViewId="0" topLeftCell="A31">
      <selection activeCell="AL50" sqref="A1:IV16384"/>
    </sheetView>
  </sheetViews>
  <sheetFormatPr defaultColWidth="10.125" defaultRowHeight="12.75"/>
  <cols>
    <col min="1" max="1" width="45.75390625" style="11" customWidth="1"/>
    <col min="2" max="2" width="16.375" style="11" customWidth="1"/>
    <col min="3" max="19" width="6.25390625" style="11" hidden="1" customWidth="1"/>
    <col min="20" max="20" width="42.125" style="11" customWidth="1"/>
    <col min="21" max="21" width="42.125" style="238" customWidth="1"/>
    <col min="22" max="22" width="79.875" style="239" customWidth="1"/>
    <col min="23" max="23" width="12.75390625" style="240" customWidth="1"/>
    <col min="24" max="24" width="25.75390625" style="241" customWidth="1"/>
    <col min="25" max="26" width="12.75390625" style="241" customWidth="1"/>
    <col min="27" max="27" width="24.75390625" style="241" customWidth="1"/>
    <col min="28" max="28" width="18.00390625" style="241" customWidth="1"/>
    <col min="29" max="29" width="12.75390625" style="241" customWidth="1"/>
    <col min="30" max="30" width="12.75390625" style="6" customWidth="1"/>
    <col min="31" max="31" width="18.375" style="6" customWidth="1"/>
    <col min="32" max="32" width="22.375" style="6" customWidth="1"/>
    <col min="33" max="33" width="19.25390625" style="6" customWidth="1"/>
    <col min="34" max="34" width="22.75390625" style="6" customWidth="1"/>
    <col min="35" max="35" width="17.625" style="6" customWidth="1"/>
    <col min="36" max="36" width="21.25390625" style="6" customWidth="1"/>
    <col min="37" max="37" width="24.75390625" style="6" customWidth="1"/>
    <col min="38" max="38" width="24.00390625" style="6" customWidth="1"/>
    <col min="39" max="39" width="27.125" style="6" customWidth="1"/>
    <col min="40" max="40" width="20.00390625" style="6" customWidth="1"/>
    <col min="41" max="41" width="24.75390625" style="6" customWidth="1"/>
    <col min="42" max="42" width="14.75390625" style="11" customWidth="1"/>
    <col min="43" max="43" width="17.625" style="11" customWidth="1"/>
    <col min="44" max="44" width="18.125" style="11" customWidth="1"/>
    <col min="45" max="45" width="15.875" style="11" customWidth="1"/>
    <col min="46" max="46" width="15.25390625" style="11" customWidth="1"/>
    <col min="47" max="48" width="13.625" style="11" customWidth="1"/>
    <col min="49" max="49" width="14.75390625" style="11" customWidth="1"/>
    <col min="50" max="50" width="20.25390625" style="11" customWidth="1"/>
    <col min="51" max="51" width="16.375" style="11" customWidth="1"/>
    <col min="52" max="52" width="20.375" style="11" customWidth="1"/>
    <col min="53" max="53" width="18.125" style="11" customWidth="1"/>
    <col min="54" max="54" width="19.75390625" style="11" customWidth="1"/>
    <col min="55" max="55" width="17.625" style="11" customWidth="1"/>
    <col min="56" max="56" width="18.125" style="11" customWidth="1"/>
    <col min="57" max="57" width="16.375" style="11" customWidth="1"/>
    <col min="58" max="58" width="10.125" style="11" customWidth="1"/>
    <col min="59" max="16384" width="10.125" style="11" customWidth="1"/>
  </cols>
  <sheetData>
    <row r="1" ht="6.75" customHeight="1"/>
    <row r="2" spans="2:53" s="235" customFormat="1" ht="69" customHeight="1">
      <c r="B2" s="702" t="s">
        <v>146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702"/>
      <c r="AY2" s="702"/>
      <c r="AZ2" s="702"/>
      <c r="BA2" s="702"/>
    </row>
    <row r="3" ht="15.75" customHeight="1"/>
    <row r="4" spans="2:53" ht="63.75" customHeight="1">
      <c r="B4" s="703" t="s">
        <v>0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</row>
    <row r="5" spans="2:59" ht="72.75" customHeight="1"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5"/>
      <c r="V5" s="535"/>
      <c r="W5" s="705" t="s">
        <v>162</v>
      </c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  <c r="BB5" s="832"/>
      <c r="BC5" s="832"/>
      <c r="BD5" s="832"/>
      <c r="BE5" s="832"/>
      <c r="BF5" s="832"/>
      <c r="BG5" s="832"/>
    </row>
    <row r="6" spans="20:59" ht="50.25" customHeight="1">
      <c r="T6" s="656"/>
      <c r="U6" s="656"/>
      <c r="V6" s="244"/>
      <c r="W6" s="418"/>
      <c r="X6" s="706" t="s">
        <v>183</v>
      </c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706"/>
      <c r="AM6" s="706"/>
      <c r="AN6" s="706"/>
      <c r="AO6" s="8"/>
      <c r="AP6" s="8"/>
      <c r="AQ6" s="25"/>
      <c r="AR6" s="26"/>
      <c r="AS6" s="8"/>
      <c r="AT6" s="8"/>
      <c r="AU6" s="8"/>
      <c r="AV6" s="419"/>
      <c r="AW6" s="419"/>
      <c r="AX6" s="419"/>
      <c r="AY6" s="419"/>
      <c r="AZ6" s="419"/>
      <c r="BA6" s="419"/>
      <c r="BB6" s="831" t="s">
        <v>108</v>
      </c>
      <c r="BC6" s="831"/>
      <c r="BD6" s="831"/>
      <c r="BE6" s="831"/>
      <c r="BF6" s="831"/>
      <c r="BG6" s="831"/>
    </row>
    <row r="7" spans="20:59" ht="50.25" customHeight="1">
      <c r="T7" s="236"/>
      <c r="U7" s="236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8"/>
      <c r="AM7" s="8"/>
      <c r="AN7" s="8"/>
      <c r="AO7" s="8"/>
      <c r="AP7" s="8"/>
      <c r="AQ7" s="25"/>
      <c r="AR7" s="26"/>
      <c r="AS7" s="8"/>
      <c r="AT7" s="8"/>
      <c r="AU7" s="8"/>
      <c r="AV7" s="419"/>
      <c r="AW7" s="419"/>
      <c r="AX7" s="419"/>
      <c r="AY7" s="419"/>
      <c r="AZ7" s="419"/>
      <c r="BA7" s="419"/>
      <c r="BB7" s="710" t="s">
        <v>135</v>
      </c>
      <c r="BC7" s="710"/>
      <c r="BD7" s="710"/>
      <c r="BE7" s="710"/>
      <c r="BF7" s="710"/>
      <c r="BG7" s="710"/>
    </row>
    <row r="8" spans="20:59" ht="64.5" customHeight="1">
      <c r="T8" s="656" t="s">
        <v>157</v>
      </c>
      <c r="U8" s="656"/>
      <c r="V8" s="244"/>
      <c r="AQ8" s="219"/>
      <c r="AR8" s="220"/>
      <c r="AS8" s="221"/>
      <c r="AT8" s="222"/>
      <c r="AU8" s="27"/>
      <c r="AV8" s="421" t="s">
        <v>1</v>
      </c>
      <c r="AW8" s="422"/>
      <c r="AX8" s="422"/>
      <c r="AY8" s="422"/>
      <c r="AZ8" s="422"/>
      <c r="BA8" s="422"/>
      <c r="BB8" s="607" t="s">
        <v>136</v>
      </c>
      <c r="BC8" s="607"/>
      <c r="BD8" s="607"/>
      <c r="BE8" s="607"/>
      <c r="BF8" s="607"/>
      <c r="BG8" s="607"/>
    </row>
    <row r="9" spans="20:59" ht="66" customHeight="1">
      <c r="T9" s="712" t="s">
        <v>85</v>
      </c>
      <c r="U9" s="712"/>
      <c r="V9" s="712"/>
      <c r="W9" s="711" t="s">
        <v>71</v>
      </c>
      <c r="X9" s="708"/>
      <c r="Y9" s="708"/>
      <c r="Z9" s="708"/>
      <c r="AA9" s="708"/>
      <c r="AB9" s="708"/>
      <c r="AC9" s="420" t="s">
        <v>2</v>
      </c>
      <c r="AD9" s="250" t="s">
        <v>106</v>
      </c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U9" s="27"/>
      <c r="AV9" s="424" t="s">
        <v>3</v>
      </c>
      <c r="AW9" s="422"/>
      <c r="AX9" s="422"/>
      <c r="AY9" s="422"/>
      <c r="AZ9" s="422"/>
      <c r="BA9" s="422"/>
      <c r="BB9" s="713" t="s">
        <v>4</v>
      </c>
      <c r="BC9" s="713"/>
      <c r="BD9" s="713"/>
      <c r="BE9" s="713"/>
      <c r="BF9" s="713"/>
      <c r="BG9" s="713"/>
    </row>
    <row r="10" spans="23:59" ht="147" customHeight="1">
      <c r="W10" s="823" t="s">
        <v>163</v>
      </c>
      <c r="X10" s="823"/>
      <c r="Y10" s="823"/>
      <c r="Z10" s="823"/>
      <c r="AA10" s="823"/>
      <c r="AB10" s="823"/>
      <c r="AC10" s="823"/>
      <c r="AD10" s="423" t="s">
        <v>148</v>
      </c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4"/>
      <c r="AR10" s="225"/>
      <c r="AS10" s="226"/>
      <c r="AT10" s="227"/>
      <c r="AU10" s="51"/>
      <c r="AV10" s="424" t="s">
        <v>5</v>
      </c>
      <c r="AW10" s="422"/>
      <c r="AX10" s="422"/>
      <c r="AY10" s="422"/>
      <c r="AZ10" s="422"/>
      <c r="BA10" s="422"/>
      <c r="BB10" s="713" t="s">
        <v>95</v>
      </c>
      <c r="BC10" s="713"/>
      <c r="BD10" s="713"/>
      <c r="BE10" s="713"/>
      <c r="BF10" s="713"/>
      <c r="BG10" s="713"/>
    </row>
    <row r="11" spans="1:59" ht="81" customHeight="1">
      <c r="A11" s="425" t="s">
        <v>81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707" t="s">
        <v>67</v>
      </c>
      <c r="X11" s="708"/>
      <c r="Y11" s="708"/>
      <c r="Z11" s="708"/>
      <c r="AA11" s="708"/>
      <c r="AB11" s="708"/>
      <c r="AC11" s="420" t="s">
        <v>2</v>
      </c>
      <c r="AD11" s="709" t="s">
        <v>57</v>
      </c>
      <c r="AE11" s="709"/>
      <c r="AF11" s="709"/>
      <c r="AG11" s="223"/>
      <c r="AH11" s="223"/>
      <c r="AI11" s="223"/>
      <c r="AJ11" s="223"/>
      <c r="AK11" s="223"/>
      <c r="AL11" s="223"/>
      <c r="AM11" s="223"/>
      <c r="AN11" s="223"/>
      <c r="AO11" s="223"/>
      <c r="AP11" s="218"/>
      <c r="AQ11" s="219"/>
      <c r="AR11" s="228"/>
      <c r="AS11" s="221"/>
      <c r="AT11" s="222"/>
      <c r="AU11" s="27"/>
      <c r="AV11" s="424" t="s">
        <v>6</v>
      </c>
      <c r="AW11" s="422"/>
      <c r="AX11" s="422"/>
      <c r="AY11" s="422"/>
      <c r="AZ11" s="422"/>
      <c r="BA11" s="422"/>
      <c r="BB11" s="658" t="s">
        <v>57</v>
      </c>
      <c r="BC11" s="659"/>
      <c r="BD11" s="659"/>
      <c r="BE11" s="659"/>
      <c r="BF11" s="659"/>
      <c r="BG11" s="659"/>
    </row>
    <row r="12" spans="2:59" ht="75" customHeight="1">
      <c r="B12" s="660" t="s">
        <v>147</v>
      </c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707" t="s">
        <v>7</v>
      </c>
      <c r="X12" s="707"/>
      <c r="Y12" s="707"/>
      <c r="Z12" s="707"/>
      <c r="AA12" s="707"/>
      <c r="AB12" s="707"/>
      <c r="AC12" s="420" t="s">
        <v>2</v>
      </c>
      <c r="AD12" s="423" t="s">
        <v>107</v>
      </c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4"/>
      <c r="AR12" s="225"/>
      <c r="AS12" s="229"/>
      <c r="AT12" s="224"/>
      <c r="AU12" s="28"/>
      <c r="AV12" s="219"/>
      <c r="AW12" s="219"/>
      <c r="AX12" s="219"/>
      <c r="AY12" s="219"/>
      <c r="AZ12" s="219"/>
      <c r="BA12" s="219"/>
      <c r="BB12" s="658" t="s">
        <v>149</v>
      </c>
      <c r="BC12" s="659"/>
      <c r="BD12" s="659"/>
      <c r="BE12" s="659"/>
      <c r="BF12" s="659"/>
      <c r="BG12" s="659"/>
    </row>
    <row r="13" spans="20:59" ht="48" customHeight="1">
      <c r="T13" s="257"/>
      <c r="U13" s="257"/>
      <c r="V13" s="257"/>
      <c r="W13" s="5"/>
      <c r="X13" s="248"/>
      <c r="Y13" s="248"/>
      <c r="Z13" s="248"/>
      <c r="AA13" s="253"/>
      <c r="AB13" s="253"/>
      <c r="AC13" s="249"/>
      <c r="AD13" s="426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18"/>
      <c r="AR13" s="63"/>
      <c r="AT13" s="28"/>
      <c r="AU13" s="28"/>
      <c r="AV13" s="219"/>
      <c r="AW13" s="219"/>
      <c r="AX13" s="219"/>
      <c r="AY13" s="219"/>
      <c r="AZ13" s="219"/>
      <c r="BA13" s="219"/>
      <c r="BB13" s="658" t="s">
        <v>150</v>
      </c>
      <c r="BC13" s="659"/>
      <c r="BD13" s="659"/>
      <c r="BE13" s="659"/>
      <c r="BF13" s="659"/>
      <c r="BG13" s="659"/>
    </row>
    <row r="14" spans="20:59" ht="48" customHeight="1">
      <c r="T14" s="257"/>
      <c r="U14" s="257"/>
      <c r="V14" s="257"/>
      <c r="W14" s="5"/>
      <c r="X14" s="248"/>
      <c r="Y14" s="248"/>
      <c r="Z14" s="248"/>
      <c r="AA14" s="253"/>
      <c r="AB14" s="253"/>
      <c r="AC14" s="249"/>
      <c r="AD14" s="426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18"/>
      <c r="AR14" s="63"/>
      <c r="AT14" s="28"/>
      <c r="AU14" s="28"/>
      <c r="AV14" s="219"/>
      <c r="AW14" s="219"/>
      <c r="AX14" s="219"/>
      <c r="AY14" s="219"/>
      <c r="AZ14" s="219"/>
      <c r="BA14" s="219"/>
      <c r="BB14" s="217"/>
      <c r="BC14" s="217"/>
      <c r="BD14" s="217"/>
      <c r="BE14" s="217"/>
      <c r="BF14" s="217"/>
      <c r="BG14" s="217"/>
    </row>
    <row r="15" spans="21:41" ht="30" customHeight="1" thickBot="1">
      <c r="U15" s="259"/>
      <c r="V15" s="259"/>
      <c r="W15" s="264"/>
      <c r="AA15" s="265"/>
      <c r="AB15" s="6"/>
      <c r="AC15" s="6"/>
      <c r="AM15" s="11"/>
      <c r="AN15" s="11"/>
      <c r="AO15" s="11"/>
    </row>
    <row r="16" spans="2:57" s="267" customFormat="1" ht="151.5" customHeight="1" thickBot="1">
      <c r="B16" s="714" t="s">
        <v>8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716" t="s">
        <v>9</v>
      </c>
      <c r="U16" s="716"/>
      <c r="V16" s="717"/>
      <c r="W16" s="720" t="s">
        <v>10</v>
      </c>
      <c r="X16" s="721"/>
      <c r="Y16" s="721"/>
      <c r="Z16" s="721"/>
      <c r="AA16" s="721"/>
      <c r="AB16" s="721"/>
      <c r="AC16" s="721"/>
      <c r="AD16" s="721"/>
      <c r="AE16" s="724" t="s">
        <v>64</v>
      </c>
      <c r="AF16" s="620"/>
      <c r="AG16" s="619" t="s">
        <v>11</v>
      </c>
      <c r="AH16" s="619"/>
      <c r="AI16" s="619"/>
      <c r="AJ16" s="619"/>
      <c r="AK16" s="619"/>
      <c r="AL16" s="619"/>
      <c r="AM16" s="619"/>
      <c r="AN16" s="619"/>
      <c r="AO16" s="728" t="s">
        <v>12</v>
      </c>
      <c r="AP16" s="730" t="s">
        <v>13</v>
      </c>
      <c r="AQ16" s="731"/>
      <c r="AR16" s="731"/>
      <c r="AS16" s="731"/>
      <c r="AT16" s="731"/>
      <c r="AU16" s="731"/>
      <c r="AV16" s="731"/>
      <c r="AW16" s="732"/>
      <c r="AX16" s="739" t="s">
        <v>84</v>
      </c>
      <c r="AY16" s="663"/>
      <c r="AZ16" s="663"/>
      <c r="BA16" s="663"/>
      <c r="BB16" s="663"/>
      <c r="BC16" s="663"/>
      <c r="BD16" s="663"/>
      <c r="BE16" s="664"/>
    </row>
    <row r="17" spans="2:57" s="267" customFormat="1" ht="48" customHeight="1" thickBot="1">
      <c r="B17" s="715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718"/>
      <c r="U17" s="718"/>
      <c r="V17" s="719"/>
      <c r="W17" s="722"/>
      <c r="X17" s="723"/>
      <c r="Y17" s="723"/>
      <c r="Z17" s="723"/>
      <c r="AA17" s="723"/>
      <c r="AB17" s="723"/>
      <c r="AC17" s="723"/>
      <c r="AD17" s="723"/>
      <c r="AE17" s="621"/>
      <c r="AF17" s="623"/>
      <c r="AG17" s="622"/>
      <c r="AH17" s="622"/>
      <c r="AI17" s="622"/>
      <c r="AJ17" s="622"/>
      <c r="AK17" s="622"/>
      <c r="AL17" s="622"/>
      <c r="AM17" s="622"/>
      <c r="AN17" s="622"/>
      <c r="AO17" s="729"/>
      <c r="AP17" s="733"/>
      <c r="AQ17" s="734"/>
      <c r="AR17" s="734"/>
      <c r="AS17" s="734"/>
      <c r="AT17" s="734"/>
      <c r="AU17" s="734"/>
      <c r="AV17" s="734"/>
      <c r="AW17" s="735"/>
      <c r="AX17" s="740" t="s">
        <v>118</v>
      </c>
      <c r="AY17" s="741"/>
      <c r="AZ17" s="741"/>
      <c r="BA17" s="741"/>
      <c r="BB17" s="741"/>
      <c r="BC17" s="741"/>
      <c r="BD17" s="741"/>
      <c r="BE17" s="742"/>
    </row>
    <row r="18" spans="2:57" s="267" customFormat="1" ht="66" customHeight="1" thickBot="1">
      <c r="B18" s="715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718"/>
      <c r="U18" s="718"/>
      <c r="V18" s="719"/>
      <c r="W18" s="722"/>
      <c r="X18" s="723"/>
      <c r="Y18" s="723"/>
      <c r="Z18" s="723"/>
      <c r="AA18" s="723"/>
      <c r="AB18" s="723"/>
      <c r="AC18" s="723"/>
      <c r="AD18" s="723"/>
      <c r="AE18" s="725"/>
      <c r="AF18" s="726"/>
      <c r="AG18" s="727"/>
      <c r="AH18" s="727"/>
      <c r="AI18" s="727"/>
      <c r="AJ18" s="727"/>
      <c r="AK18" s="727"/>
      <c r="AL18" s="727"/>
      <c r="AM18" s="727"/>
      <c r="AN18" s="727"/>
      <c r="AO18" s="729"/>
      <c r="AP18" s="736"/>
      <c r="AQ18" s="737"/>
      <c r="AR18" s="737"/>
      <c r="AS18" s="737"/>
      <c r="AT18" s="737"/>
      <c r="AU18" s="737"/>
      <c r="AV18" s="737"/>
      <c r="AW18" s="738"/>
      <c r="AX18" s="766" t="s">
        <v>164</v>
      </c>
      <c r="AY18" s="767"/>
      <c r="AZ18" s="767"/>
      <c r="BA18" s="767"/>
      <c r="BB18" s="767"/>
      <c r="BC18" s="767"/>
      <c r="BD18" s="767"/>
      <c r="BE18" s="768"/>
    </row>
    <row r="19" spans="2:57" s="267" customFormat="1" ht="54" customHeight="1">
      <c r="B19" s="715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718"/>
      <c r="U19" s="718"/>
      <c r="V19" s="719"/>
      <c r="W19" s="722"/>
      <c r="X19" s="723"/>
      <c r="Y19" s="723"/>
      <c r="Z19" s="723"/>
      <c r="AA19" s="723"/>
      <c r="AB19" s="723"/>
      <c r="AC19" s="723"/>
      <c r="AD19" s="723"/>
      <c r="AE19" s="743" t="s">
        <v>14</v>
      </c>
      <c r="AF19" s="745" t="s">
        <v>15</v>
      </c>
      <c r="AG19" s="747" t="s">
        <v>16</v>
      </c>
      <c r="AH19" s="749" t="s">
        <v>17</v>
      </c>
      <c r="AI19" s="750"/>
      <c r="AJ19" s="750"/>
      <c r="AK19" s="750"/>
      <c r="AL19" s="750"/>
      <c r="AM19" s="750"/>
      <c r="AN19" s="750"/>
      <c r="AO19" s="729"/>
      <c r="AP19" s="751" t="s">
        <v>18</v>
      </c>
      <c r="AQ19" s="753" t="s">
        <v>19</v>
      </c>
      <c r="AR19" s="753" t="s">
        <v>20</v>
      </c>
      <c r="AS19" s="785" t="s">
        <v>21</v>
      </c>
      <c r="AT19" s="785" t="s">
        <v>22</v>
      </c>
      <c r="AU19" s="753" t="s">
        <v>23</v>
      </c>
      <c r="AV19" s="753" t="s">
        <v>24</v>
      </c>
      <c r="AW19" s="772" t="s">
        <v>25</v>
      </c>
      <c r="AX19" s="774" t="s">
        <v>119</v>
      </c>
      <c r="AY19" s="775"/>
      <c r="AZ19" s="775"/>
      <c r="BA19" s="776"/>
      <c r="BB19" s="769" t="s">
        <v>120</v>
      </c>
      <c r="BC19" s="770"/>
      <c r="BD19" s="770"/>
      <c r="BE19" s="771"/>
    </row>
    <row r="20" spans="2:57" s="269" customFormat="1" ht="69" customHeight="1" thickBot="1">
      <c r="B20" s="715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718"/>
      <c r="U20" s="718"/>
      <c r="V20" s="719"/>
      <c r="W20" s="722"/>
      <c r="X20" s="723"/>
      <c r="Y20" s="723"/>
      <c r="Z20" s="723"/>
      <c r="AA20" s="723"/>
      <c r="AB20" s="723"/>
      <c r="AC20" s="723"/>
      <c r="AD20" s="723"/>
      <c r="AE20" s="744"/>
      <c r="AF20" s="746"/>
      <c r="AG20" s="748"/>
      <c r="AH20" s="755" t="s">
        <v>90</v>
      </c>
      <c r="AI20" s="756"/>
      <c r="AJ20" s="755" t="s">
        <v>91</v>
      </c>
      <c r="AK20" s="777"/>
      <c r="AL20" s="756" t="s">
        <v>94</v>
      </c>
      <c r="AM20" s="777"/>
      <c r="AN20" s="779" t="s">
        <v>82</v>
      </c>
      <c r="AO20" s="729"/>
      <c r="AP20" s="752"/>
      <c r="AQ20" s="754"/>
      <c r="AR20" s="754"/>
      <c r="AS20" s="786"/>
      <c r="AT20" s="786"/>
      <c r="AU20" s="754"/>
      <c r="AV20" s="754"/>
      <c r="AW20" s="773"/>
      <c r="AX20" s="782" t="s">
        <v>114</v>
      </c>
      <c r="AY20" s="783"/>
      <c r="AZ20" s="783"/>
      <c r="BA20" s="784"/>
      <c r="BB20" s="759" t="s">
        <v>114</v>
      </c>
      <c r="BC20" s="759"/>
      <c r="BD20" s="759"/>
      <c r="BE20" s="760"/>
    </row>
    <row r="21" spans="2:57" s="269" customFormat="1" ht="45" customHeight="1">
      <c r="B21" s="715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718"/>
      <c r="U21" s="718"/>
      <c r="V21" s="719"/>
      <c r="W21" s="722"/>
      <c r="X21" s="723"/>
      <c r="Y21" s="723"/>
      <c r="Z21" s="723"/>
      <c r="AA21" s="723"/>
      <c r="AB21" s="723"/>
      <c r="AC21" s="723"/>
      <c r="AD21" s="723"/>
      <c r="AE21" s="744"/>
      <c r="AF21" s="746"/>
      <c r="AG21" s="748"/>
      <c r="AH21" s="757"/>
      <c r="AI21" s="758"/>
      <c r="AJ21" s="757"/>
      <c r="AK21" s="778"/>
      <c r="AL21" s="758"/>
      <c r="AM21" s="778"/>
      <c r="AN21" s="780"/>
      <c r="AO21" s="729"/>
      <c r="AP21" s="752"/>
      <c r="AQ21" s="754"/>
      <c r="AR21" s="754"/>
      <c r="AS21" s="786"/>
      <c r="AT21" s="786"/>
      <c r="AU21" s="754"/>
      <c r="AV21" s="754"/>
      <c r="AW21" s="773"/>
      <c r="AX21" s="761" t="s">
        <v>16</v>
      </c>
      <c r="AY21" s="763" t="s">
        <v>27</v>
      </c>
      <c r="AZ21" s="607"/>
      <c r="BA21" s="607"/>
      <c r="BB21" s="764" t="s">
        <v>16</v>
      </c>
      <c r="BC21" s="765" t="s">
        <v>27</v>
      </c>
      <c r="BD21" s="631"/>
      <c r="BE21" s="632"/>
    </row>
    <row r="22" spans="2:57" s="269" customFormat="1" ht="281.25" customHeight="1" thickBot="1">
      <c r="B22" s="715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718"/>
      <c r="U22" s="718"/>
      <c r="V22" s="719"/>
      <c r="W22" s="722"/>
      <c r="X22" s="723"/>
      <c r="Y22" s="723"/>
      <c r="Z22" s="723"/>
      <c r="AA22" s="723"/>
      <c r="AB22" s="723"/>
      <c r="AC22" s="723"/>
      <c r="AD22" s="723"/>
      <c r="AE22" s="744"/>
      <c r="AF22" s="746"/>
      <c r="AG22" s="748"/>
      <c r="AH22" s="230" t="s">
        <v>92</v>
      </c>
      <c r="AI22" s="231" t="s">
        <v>93</v>
      </c>
      <c r="AJ22" s="230" t="s">
        <v>92</v>
      </c>
      <c r="AK22" s="231" t="s">
        <v>93</v>
      </c>
      <c r="AL22" s="230" t="s">
        <v>92</v>
      </c>
      <c r="AM22" s="231" t="s">
        <v>93</v>
      </c>
      <c r="AN22" s="781"/>
      <c r="AO22" s="729"/>
      <c r="AP22" s="752"/>
      <c r="AQ22" s="754"/>
      <c r="AR22" s="754"/>
      <c r="AS22" s="786"/>
      <c r="AT22" s="786"/>
      <c r="AU22" s="754"/>
      <c r="AV22" s="754"/>
      <c r="AW22" s="773"/>
      <c r="AX22" s="762"/>
      <c r="AY22" s="232" t="s">
        <v>26</v>
      </c>
      <c r="AZ22" s="232" t="s">
        <v>28</v>
      </c>
      <c r="BA22" s="233" t="s">
        <v>89</v>
      </c>
      <c r="BB22" s="762"/>
      <c r="BC22" s="232" t="s">
        <v>26</v>
      </c>
      <c r="BD22" s="232" t="s">
        <v>28</v>
      </c>
      <c r="BE22" s="234" t="s">
        <v>89</v>
      </c>
    </row>
    <row r="23" spans="2:57" s="277" customFormat="1" ht="66.75" customHeight="1" thickBot="1" thickTop="1">
      <c r="B23" s="429">
        <v>1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795">
        <v>2</v>
      </c>
      <c r="U23" s="796"/>
      <c r="V23" s="797"/>
      <c r="W23" s="798">
        <v>3</v>
      </c>
      <c r="X23" s="799"/>
      <c r="Y23" s="799"/>
      <c r="Z23" s="799"/>
      <c r="AA23" s="799"/>
      <c r="AB23" s="799"/>
      <c r="AC23" s="799"/>
      <c r="AD23" s="799"/>
      <c r="AE23" s="431">
        <v>4</v>
      </c>
      <c r="AF23" s="432">
        <v>5</v>
      </c>
      <c r="AG23" s="433">
        <v>6</v>
      </c>
      <c r="AH23" s="431">
        <v>7</v>
      </c>
      <c r="AI23" s="432">
        <v>8</v>
      </c>
      <c r="AJ23" s="433">
        <v>9</v>
      </c>
      <c r="AK23" s="431">
        <v>10</v>
      </c>
      <c r="AL23" s="432">
        <v>11</v>
      </c>
      <c r="AM23" s="433">
        <v>12</v>
      </c>
      <c r="AN23" s="431">
        <v>13</v>
      </c>
      <c r="AO23" s="432">
        <v>14</v>
      </c>
      <c r="AP23" s="433">
        <v>15</v>
      </c>
      <c r="AQ23" s="431">
        <v>16</v>
      </c>
      <c r="AR23" s="432">
        <v>17</v>
      </c>
      <c r="AS23" s="433">
        <v>18</v>
      </c>
      <c r="AT23" s="431">
        <v>19</v>
      </c>
      <c r="AU23" s="432">
        <v>20</v>
      </c>
      <c r="AV23" s="433">
        <v>21</v>
      </c>
      <c r="AW23" s="431">
        <v>22</v>
      </c>
      <c r="AX23" s="432">
        <v>23</v>
      </c>
      <c r="AY23" s="433">
        <v>24</v>
      </c>
      <c r="AZ23" s="431">
        <v>25</v>
      </c>
      <c r="BA23" s="432">
        <v>26</v>
      </c>
      <c r="BB23" s="433">
        <v>27</v>
      </c>
      <c r="BC23" s="431">
        <v>28</v>
      </c>
      <c r="BD23" s="432">
        <v>29</v>
      </c>
      <c r="BE23" s="434">
        <v>30</v>
      </c>
    </row>
    <row r="24" spans="2:57" s="2" customFormat="1" ht="70.5" customHeight="1" thickBot="1">
      <c r="B24" s="787" t="s">
        <v>74</v>
      </c>
      <c r="C24" s="788"/>
      <c r="D24" s="788"/>
      <c r="E24" s="788"/>
      <c r="F24" s="788"/>
      <c r="G24" s="788"/>
      <c r="H24" s="788"/>
      <c r="I24" s="788"/>
      <c r="J24" s="788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  <c r="AY24" s="788"/>
      <c r="AZ24" s="788"/>
      <c r="BA24" s="788"/>
      <c r="BB24" s="788"/>
      <c r="BC24" s="788"/>
      <c r="BD24" s="788"/>
      <c r="BE24" s="789"/>
    </row>
    <row r="25" spans="2:66" s="278" customFormat="1" ht="73.5" customHeight="1" thickBot="1">
      <c r="B25" s="790" t="s">
        <v>75</v>
      </c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1"/>
      <c r="AS25" s="791"/>
      <c r="AT25" s="791"/>
      <c r="AU25" s="791"/>
      <c r="AV25" s="791"/>
      <c r="AW25" s="791"/>
      <c r="AX25" s="791"/>
      <c r="AY25" s="791"/>
      <c r="AZ25" s="791"/>
      <c r="BA25" s="791"/>
      <c r="BB25" s="791"/>
      <c r="BC25" s="791"/>
      <c r="BD25" s="791"/>
      <c r="BE25" s="792"/>
      <c r="BF25" s="3"/>
      <c r="BG25" s="3"/>
      <c r="BH25" s="3"/>
      <c r="BI25" s="3"/>
      <c r="BJ25" s="3"/>
      <c r="BL25" s="435"/>
      <c r="BM25" s="435"/>
      <c r="BN25" s="435"/>
    </row>
    <row r="26" spans="2:57" s="14" customFormat="1" ht="105.75" customHeight="1">
      <c r="B26" s="471">
        <v>1</v>
      </c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793" t="s">
        <v>143</v>
      </c>
      <c r="U26" s="793"/>
      <c r="V26" s="793"/>
      <c r="W26" s="794" t="s">
        <v>144</v>
      </c>
      <c r="X26" s="794"/>
      <c r="Y26" s="794"/>
      <c r="Z26" s="794"/>
      <c r="AA26" s="794"/>
      <c r="AB26" s="794"/>
      <c r="AC26" s="794"/>
      <c r="AD26" s="794"/>
      <c r="AE26" s="75">
        <f>AF26/30</f>
        <v>1</v>
      </c>
      <c r="AF26" s="75">
        <v>30</v>
      </c>
      <c r="AG26" s="75">
        <f>AH26+AJ26+AL26</f>
        <v>18</v>
      </c>
      <c r="AH26" s="75">
        <v>12</v>
      </c>
      <c r="AI26" s="75"/>
      <c r="AJ26" s="75">
        <v>6</v>
      </c>
      <c r="AK26" s="75"/>
      <c r="AL26" s="75"/>
      <c r="AM26" s="75"/>
      <c r="AN26" s="75"/>
      <c r="AO26" s="75">
        <f>AF26-AG26</f>
        <v>12</v>
      </c>
      <c r="AP26" s="472"/>
      <c r="AQ26" s="472"/>
      <c r="AR26" s="472"/>
      <c r="AS26" s="472"/>
      <c r="AT26" s="472"/>
      <c r="AU26" s="472"/>
      <c r="AV26" s="472"/>
      <c r="AW26" s="472"/>
      <c r="AX26" s="473"/>
      <c r="AY26" s="473"/>
      <c r="AZ26" s="473"/>
      <c r="BA26" s="473"/>
      <c r="BB26" s="473">
        <f>SUM(BC26:BE26)</f>
        <v>1</v>
      </c>
      <c r="BC26" s="479">
        <v>0.7</v>
      </c>
      <c r="BD26" s="479">
        <v>0.3</v>
      </c>
      <c r="BE26" s="474"/>
    </row>
    <row r="27" spans="2:57" s="14" customFormat="1" ht="105.75" customHeight="1" thickBot="1">
      <c r="B27" s="475">
        <v>2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800" t="s">
        <v>145</v>
      </c>
      <c r="U27" s="800"/>
      <c r="V27" s="800"/>
      <c r="W27" s="801" t="s">
        <v>129</v>
      </c>
      <c r="X27" s="801"/>
      <c r="Y27" s="801"/>
      <c r="Z27" s="801"/>
      <c r="AA27" s="801"/>
      <c r="AB27" s="801"/>
      <c r="AC27" s="801"/>
      <c r="AD27" s="801"/>
      <c r="AE27" s="96">
        <f>AF27/30</f>
        <v>2</v>
      </c>
      <c r="AF27" s="96">
        <v>60</v>
      </c>
      <c r="AG27" s="96">
        <f>AH27+AJ27+AL27</f>
        <v>36</v>
      </c>
      <c r="AH27" s="96">
        <v>24</v>
      </c>
      <c r="AI27" s="96"/>
      <c r="AJ27" s="96">
        <v>12</v>
      </c>
      <c r="AK27" s="96"/>
      <c r="AL27" s="96"/>
      <c r="AM27" s="96"/>
      <c r="AN27" s="96"/>
      <c r="AO27" s="96">
        <f>AF27-AG27</f>
        <v>24</v>
      </c>
      <c r="AP27" s="476"/>
      <c r="AQ27" s="476">
        <v>2</v>
      </c>
      <c r="AR27" s="476">
        <v>2</v>
      </c>
      <c r="AS27" s="476"/>
      <c r="AT27" s="476"/>
      <c r="AU27" s="476"/>
      <c r="AV27" s="476"/>
      <c r="AW27" s="476"/>
      <c r="AX27" s="477"/>
      <c r="AY27" s="477"/>
      <c r="AZ27" s="477"/>
      <c r="BA27" s="477"/>
      <c r="BB27" s="477">
        <f>SUM(BC27:BE27)</f>
        <v>2</v>
      </c>
      <c r="BC27" s="480">
        <v>1.3</v>
      </c>
      <c r="BD27" s="480">
        <v>0.7</v>
      </c>
      <c r="BE27" s="478"/>
    </row>
    <row r="28" spans="2:57" s="14" customFormat="1" ht="49.5" customHeight="1" thickBot="1">
      <c r="B28" s="615" t="s">
        <v>99</v>
      </c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7"/>
      <c r="AE28" s="470">
        <f>SUM(AE26:AE27)</f>
        <v>3</v>
      </c>
      <c r="AF28" s="470">
        <f aca="true" t="shared" si="0" ref="AF28:BE28">SUM(AF26:AF27)</f>
        <v>90</v>
      </c>
      <c r="AG28" s="470">
        <f t="shared" si="0"/>
        <v>54</v>
      </c>
      <c r="AH28" s="470">
        <f t="shared" si="0"/>
        <v>36</v>
      </c>
      <c r="AI28" s="470">
        <f t="shared" si="0"/>
        <v>0</v>
      </c>
      <c r="AJ28" s="470">
        <f t="shared" si="0"/>
        <v>18</v>
      </c>
      <c r="AK28" s="470">
        <f t="shared" si="0"/>
        <v>0</v>
      </c>
      <c r="AL28" s="470">
        <f t="shared" si="0"/>
        <v>0</v>
      </c>
      <c r="AM28" s="470">
        <f t="shared" si="0"/>
        <v>0</v>
      </c>
      <c r="AN28" s="470">
        <f t="shared" si="0"/>
        <v>0</v>
      </c>
      <c r="AO28" s="470">
        <f t="shared" si="0"/>
        <v>36</v>
      </c>
      <c r="AP28" s="470">
        <f t="shared" si="0"/>
        <v>0</v>
      </c>
      <c r="AQ28" s="470">
        <v>1</v>
      </c>
      <c r="AR28" s="470">
        <v>1</v>
      </c>
      <c r="AS28" s="470">
        <f t="shared" si="0"/>
        <v>0</v>
      </c>
      <c r="AT28" s="470">
        <f t="shared" si="0"/>
        <v>0</v>
      </c>
      <c r="AU28" s="470">
        <f t="shared" si="0"/>
        <v>0</v>
      </c>
      <c r="AV28" s="470">
        <f t="shared" si="0"/>
        <v>0</v>
      </c>
      <c r="AW28" s="470">
        <f t="shared" si="0"/>
        <v>0</v>
      </c>
      <c r="AX28" s="470">
        <f t="shared" si="0"/>
        <v>0</v>
      </c>
      <c r="AY28" s="470">
        <f t="shared" si="0"/>
        <v>0</v>
      </c>
      <c r="AZ28" s="470">
        <f t="shared" si="0"/>
        <v>0</v>
      </c>
      <c r="BA28" s="470">
        <f t="shared" si="0"/>
        <v>0</v>
      </c>
      <c r="BB28" s="470">
        <f t="shared" si="0"/>
        <v>3</v>
      </c>
      <c r="BC28" s="470">
        <f t="shared" si="0"/>
        <v>2</v>
      </c>
      <c r="BD28" s="470">
        <f t="shared" si="0"/>
        <v>1</v>
      </c>
      <c r="BE28" s="470">
        <f t="shared" si="0"/>
        <v>0</v>
      </c>
    </row>
    <row r="29" spans="2:66" s="278" customFormat="1" ht="63" customHeight="1" thickBot="1">
      <c r="B29" s="790" t="s">
        <v>73</v>
      </c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1"/>
      <c r="AS29" s="791"/>
      <c r="AT29" s="791"/>
      <c r="AU29" s="791"/>
      <c r="AV29" s="791"/>
      <c r="AW29" s="791"/>
      <c r="AX29" s="791"/>
      <c r="AY29" s="791"/>
      <c r="AZ29" s="791"/>
      <c r="BA29" s="791"/>
      <c r="BB29" s="791"/>
      <c r="BC29" s="791"/>
      <c r="BD29" s="791"/>
      <c r="BE29" s="792"/>
      <c r="BF29" s="3"/>
      <c r="BG29" s="3"/>
      <c r="BH29" s="3"/>
      <c r="BI29" s="3"/>
      <c r="BJ29" s="3"/>
      <c r="BL29" s="405"/>
      <c r="BM29" s="435"/>
      <c r="BN29" s="435"/>
    </row>
    <row r="30" spans="2:57" s="14" customFormat="1" ht="105" customHeight="1">
      <c r="B30" s="101">
        <v>3</v>
      </c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638" t="s">
        <v>161</v>
      </c>
      <c r="U30" s="638"/>
      <c r="V30" s="802"/>
      <c r="W30" s="640" t="s">
        <v>125</v>
      </c>
      <c r="X30" s="642"/>
      <c r="Y30" s="642"/>
      <c r="Z30" s="642"/>
      <c r="AA30" s="642"/>
      <c r="AB30" s="642"/>
      <c r="AC30" s="642"/>
      <c r="AD30" s="803"/>
      <c r="AE30" s="436">
        <f>AF30/30</f>
        <v>2</v>
      </c>
      <c r="AF30" s="130">
        <v>60</v>
      </c>
      <c r="AG30" s="139">
        <f>AH30+AJ30+AL30</f>
        <v>36</v>
      </c>
      <c r="AH30" s="139">
        <v>18</v>
      </c>
      <c r="AI30" s="139"/>
      <c r="AJ30" s="139">
        <v>18</v>
      </c>
      <c r="AK30" s="139"/>
      <c r="AL30" s="140"/>
      <c r="AM30" s="139"/>
      <c r="AN30" s="155"/>
      <c r="AO30" s="141">
        <f>AF30-AG30</f>
        <v>24</v>
      </c>
      <c r="AP30" s="87"/>
      <c r="AQ30" s="88">
        <v>2</v>
      </c>
      <c r="AR30" s="88"/>
      <c r="AS30" s="89"/>
      <c r="AT30" s="79"/>
      <c r="AU30" s="77"/>
      <c r="AV30" s="77"/>
      <c r="AW30" s="78">
        <v>2</v>
      </c>
      <c r="AX30" s="97"/>
      <c r="AY30" s="98"/>
      <c r="AZ30" s="98"/>
      <c r="BA30" s="156"/>
      <c r="BB30" s="281">
        <f>SUM(BC30:BE30)</f>
        <v>2</v>
      </c>
      <c r="BC30" s="177">
        <v>1</v>
      </c>
      <c r="BD30" s="177">
        <v>1</v>
      </c>
      <c r="BE30" s="441"/>
    </row>
    <row r="31" spans="2:57" s="14" customFormat="1" ht="143.25" customHeight="1">
      <c r="B31" s="101">
        <v>4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576" t="s">
        <v>140</v>
      </c>
      <c r="U31" s="576"/>
      <c r="V31" s="665"/>
      <c r="W31" s="634" t="s">
        <v>121</v>
      </c>
      <c r="X31" s="601"/>
      <c r="Y31" s="601"/>
      <c r="Z31" s="601"/>
      <c r="AA31" s="601"/>
      <c r="AB31" s="601"/>
      <c r="AC31" s="601"/>
      <c r="AD31" s="806"/>
      <c r="AE31" s="436">
        <f>AF31/30</f>
        <v>3</v>
      </c>
      <c r="AF31" s="130">
        <v>90</v>
      </c>
      <c r="AG31" s="83">
        <f>AH31+AJ31+AL31</f>
        <v>72</v>
      </c>
      <c r="AH31" s="83"/>
      <c r="AI31" s="83"/>
      <c r="AJ31" s="83">
        <v>72</v>
      </c>
      <c r="AK31" s="83"/>
      <c r="AL31" s="84"/>
      <c r="AM31" s="83"/>
      <c r="AN31" s="85"/>
      <c r="AO31" s="86">
        <f>AF31-AG31</f>
        <v>18</v>
      </c>
      <c r="AP31" s="87"/>
      <c r="AQ31" s="88">
        <v>2</v>
      </c>
      <c r="AR31" s="88"/>
      <c r="AS31" s="89"/>
      <c r="AT31" s="90"/>
      <c r="AU31" s="88"/>
      <c r="AV31" s="88"/>
      <c r="AW31" s="89">
        <v>1</v>
      </c>
      <c r="AX31" s="287">
        <f>SUM(AY31:BA31)</f>
        <v>2</v>
      </c>
      <c r="AY31" s="187"/>
      <c r="AZ31" s="187">
        <v>2</v>
      </c>
      <c r="BA31" s="442"/>
      <c r="BB31" s="145">
        <f>SUM(BC31:BE31)</f>
        <v>2</v>
      </c>
      <c r="BC31" s="180"/>
      <c r="BD31" s="180">
        <v>2</v>
      </c>
      <c r="BE31" s="438"/>
    </row>
    <row r="32" spans="2:57" s="14" customFormat="1" ht="76.5" customHeight="1" thickBot="1">
      <c r="B32" s="106">
        <v>5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5" t="s">
        <v>160</v>
      </c>
      <c r="U32" s="445"/>
      <c r="V32" s="485"/>
      <c r="W32" s="810" t="s">
        <v>131</v>
      </c>
      <c r="X32" s="578"/>
      <c r="Y32" s="578"/>
      <c r="Z32" s="578"/>
      <c r="AA32" s="578"/>
      <c r="AB32" s="578"/>
      <c r="AC32" s="578"/>
      <c r="AD32" s="811"/>
      <c r="AE32" s="446">
        <f>AF32/30</f>
        <v>3</v>
      </c>
      <c r="AF32" s="159">
        <v>90</v>
      </c>
      <c r="AG32" s="102">
        <f>AH32+AJ32+AL32</f>
        <v>54</v>
      </c>
      <c r="AH32" s="102">
        <v>18</v>
      </c>
      <c r="AI32" s="102"/>
      <c r="AJ32" s="102">
        <v>36</v>
      </c>
      <c r="AK32" s="102"/>
      <c r="AL32" s="103"/>
      <c r="AM32" s="102"/>
      <c r="AN32" s="104"/>
      <c r="AO32" s="105">
        <f>AF32-AG32</f>
        <v>36</v>
      </c>
      <c r="AP32" s="97"/>
      <c r="AQ32" s="98">
        <v>1</v>
      </c>
      <c r="AR32" s="98"/>
      <c r="AS32" s="99"/>
      <c r="AT32" s="100"/>
      <c r="AU32" s="98"/>
      <c r="AV32" s="98"/>
      <c r="AW32" s="99"/>
      <c r="AX32" s="316">
        <f>SUM(AY32:BA32)</f>
        <v>3</v>
      </c>
      <c r="AY32" s="439">
        <v>1</v>
      </c>
      <c r="AZ32" s="439">
        <v>2</v>
      </c>
      <c r="BA32" s="447"/>
      <c r="BB32" s="106"/>
      <c r="BC32" s="107"/>
      <c r="BD32" s="107"/>
      <c r="BE32" s="108"/>
    </row>
    <row r="33" spans="2:57" s="14" customFormat="1" ht="49.5" customHeight="1" thickBot="1">
      <c r="B33" s="615" t="s">
        <v>100</v>
      </c>
      <c r="C33" s="616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7"/>
      <c r="AE33" s="448">
        <f aca="true" t="shared" si="1" ref="AE33:AP33">SUM(AE30:AE32)</f>
        <v>8</v>
      </c>
      <c r="AF33" s="448">
        <f t="shared" si="1"/>
        <v>240</v>
      </c>
      <c r="AG33" s="448">
        <f t="shared" si="1"/>
        <v>162</v>
      </c>
      <c r="AH33" s="448">
        <f t="shared" si="1"/>
        <v>36</v>
      </c>
      <c r="AI33" s="448">
        <f t="shared" si="1"/>
        <v>0</v>
      </c>
      <c r="AJ33" s="448">
        <f t="shared" si="1"/>
        <v>126</v>
      </c>
      <c r="AK33" s="448">
        <f t="shared" si="1"/>
        <v>0</v>
      </c>
      <c r="AL33" s="448">
        <f t="shared" si="1"/>
        <v>0</v>
      </c>
      <c r="AM33" s="448">
        <f t="shared" si="1"/>
        <v>0</v>
      </c>
      <c r="AN33" s="449">
        <f t="shared" si="1"/>
        <v>0</v>
      </c>
      <c r="AO33" s="450">
        <f t="shared" si="1"/>
        <v>78</v>
      </c>
      <c r="AP33" s="448">
        <f t="shared" si="1"/>
        <v>0</v>
      </c>
      <c r="AQ33" s="448">
        <v>3</v>
      </c>
      <c r="AR33" s="448">
        <f>SUM(AR30:AR32)</f>
        <v>0</v>
      </c>
      <c r="AS33" s="449">
        <f>SUM(AS30:AS32)</f>
        <v>0</v>
      </c>
      <c r="AT33" s="122">
        <f>SUM(AT30:AT32)</f>
        <v>0</v>
      </c>
      <c r="AU33" s="448">
        <f>SUM(AU30:AU32)</f>
        <v>0</v>
      </c>
      <c r="AV33" s="448">
        <f>SUM(AV30:AV32)</f>
        <v>0</v>
      </c>
      <c r="AW33" s="451">
        <v>2</v>
      </c>
      <c r="AX33" s="448">
        <f aca="true" t="shared" si="2" ref="AX33:BE33">SUM(AX30:AX32)</f>
        <v>5</v>
      </c>
      <c r="AY33" s="448">
        <f t="shared" si="2"/>
        <v>1</v>
      </c>
      <c r="AZ33" s="448">
        <f t="shared" si="2"/>
        <v>4</v>
      </c>
      <c r="BA33" s="449">
        <f t="shared" si="2"/>
        <v>0</v>
      </c>
      <c r="BB33" s="122">
        <f t="shared" si="2"/>
        <v>4</v>
      </c>
      <c r="BC33" s="448">
        <f t="shared" si="2"/>
        <v>1</v>
      </c>
      <c r="BD33" s="448">
        <f t="shared" si="2"/>
        <v>3</v>
      </c>
      <c r="BE33" s="451">
        <f t="shared" si="2"/>
        <v>0</v>
      </c>
    </row>
    <row r="34" spans="2:57" s="14" customFormat="1" ht="49.5" customHeight="1" thickBot="1">
      <c r="B34" s="598" t="s">
        <v>72</v>
      </c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599"/>
      <c r="AJ34" s="599"/>
      <c r="AK34" s="599"/>
      <c r="AL34" s="599"/>
      <c r="AM34" s="599"/>
      <c r="AN34" s="599"/>
      <c r="AO34" s="599"/>
      <c r="AP34" s="599"/>
      <c r="AQ34" s="599"/>
      <c r="AR34" s="599"/>
      <c r="AS34" s="599"/>
      <c r="AT34" s="599"/>
      <c r="AU34" s="599"/>
      <c r="AV34" s="599"/>
      <c r="AW34" s="599"/>
      <c r="AX34" s="599"/>
      <c r="AY34" s="599"/>
      <c r="AZ34" s="599"/>
      <c r="BA34" s="599"/>
      <c r="BB34" s="599"/>
      <c r="BC34" s="599"/>
      <c r="BD34" s="599"/>
      <c r="BE34" s="600"/>
    </row>
    <row r="35" spans="2:57" s="14" customFormat="1" ht="152.25" customHeight="1">
      <c r="B35" s="157">
        <v>6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638" t="s">
        <v>134</v>
      </c>
      <c r="U35" s="638"/>
      <c r="V35" s="802"/>
      <c r="W35" s="640" t="s">
        <v>111</v>
      </c>
      <c r="X35" s="642"/>
      <c r="Y35" s="642"/>
      <c r="Z35" s="642"/>
      <c r="AA35" s="642"/>
      <c r="AB35" s="642"/>
      <c r="AC35" s="642"/>
      <c r="AD35" s="643"/>
      <c r="AE35" s="452">
        <f>AF35/30</f>
        <v>2</v>
      </c>
      <c r="AF35" s="72">
        <v>60</v>
      </c>
      <c r="AG35" s="72">
        <f>AH35+AJ35+AL35</f>
        <v>27</v>
      </c>
      <c r="AH35" s="72">
        <v>9</v>
      </c>
      <c r="AI35" s="72"/>
      <c r="AJ35" s="72">
        <v>18</v>
      </c>
      <c r="AK35" s="72"/>
      <c r="AL35" s="73"/>
      <c r="AM35" s="72"/>
      <c r="AN35" s="74"/>
      <c r="AO35" s="75">
        <f>AF35-AG35</f>
        <v>33</v>
      </c>
      <c r="AP35" s="90"/>
      <c r="AQ35" s="88">
        <v>1</v>
      </c>
      <c r="AR35" s="88"/>
      <c r="AS35" s="89"/>
      <c r="AT35" s="90"/>
      <c r="AU35" s="88"/>
      <c r="AV35" s="88"/>
      <c r="AW35" s="89"/>
      <c r="AX35" s="453">
        <f>SUM(AY35:BA35)</f>
        <v>1.5</v>
      </c>
      <c r="AY35" s="443">
        <f>9/18</f>
        <v>0.5</v>
      </c>
      <c r="AZ35" s="180">
        <v>1</v>
      </c>
      <c r="BA35" s="438"/>
      <c r="BB35" s="114"/>
      <c r="BC35" s="115"/>
      <c r="BD35" s="115"/>
      <c r="BE35" s="116"/>
    </row>
    <row r="36" spans="2:57" s="14" customFormat="1" ht="171.75" customHeight="1" thickBot="1">
      <c r="B36" s="117">
        <v>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585" t="s">
        <v>127</v>
      </c>
      <c r="U36" s="585"/>
      <c r="V36" s="645"/>
      <c r="W36" s="646" t="s">
        <v>111</v>
      </c>
      <c r="X36" s="647"/>
      <c r="Y36" s="647"/>
      <c r="Z36" s="647"/>
      <c r="AA36" s="647"/>
      <c r="AB36" s="647"/>
      <c r="AC36" s="647"/>
      <c r="AD36" s="648"/>
      <c r="AE36" s="454">
        <f>AF36/30</f>
        <v>2</v>
      </c>
      <c r="AF36" s="93">
        <v>60</v>
      </c>
      <c r="AG36" s="93">
        <f>AH36+AJ36+AL36</f>
        <v>18</v>
      </c>
      <c r="AH36" s="93"/>
      <c r="AI36" s="93"/>
      <c r="AJ36" s="93">
        <v>18</v>
      </c>
      <c r="AK36" s="93"/>
      <c r="AL36" s="94"/>
      <c r="AM36" s="93"/>
      <c r="AN36" s="95"/>
      <c r="AO36" s="96">
        <f>AF36-AG36</f>
        <v>42</v>
      </c>
      <c r="AP36" s="100"/>
      <c r="AQ36" s="98"/>
      <c r="AR36" s="98"/>
      <c r="AS36" s="99"/>
      <c r="AT36" s="100"/>
      <c r="AU36" s="98"/>
      <c r="AV36" s="98"/>
      <c r="AW36" s="99">
        <v>2</v>
      </c>
      <c r="AX36" s="119"/>
      <c r="AY36" s="120"/>
      <c r="AZ36" s="120"/>
      <c r="BA36" s="121"/>
      <c r="BB36" s="145">
        <f>SUM(BC36:BE36)</f>
        <v>1</v>
      </c>
      <c r="BC36" s="180"/>
      <c r="BD36" s="180">
        <v>1</v>
      </c>
      <c r="BE36" s="438"/>
    </row>
    <row r="37" spans="2:57" s="14" customFormat="1" ht="49.5" customHeight="1" thickBot="1">
      <c r="B37" s="615" t="s">
        <v>101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7"/>
      <c r="AE37" s="122">
        <f>SUM(AE35:AE36)</f>
        <v>4</v>
      </c>
      <c r="AF37" s="123">
        <f aca="true" t="shared" si="3" ref="AF37:AO37">SUM(AF35:AF36)</f>
        <v>120</v>
      </c>
      <c r="AG37" s="123">
        <f t="shared" si="3"/>
        <v>45</v>
      </c>
      <c r="AH37" s="123">
        <f t="shared" si="3"/>
        <v>9</v>
      </c>
      <c r="AI37" s="123">
        <f t="shared" si="3"/>
        <v>0</v>
      </c>
      <c r="AJ37" s="123">
        <f t="shared" si="3"/>
        <v>36</v>
      </c>
      <c r="AK37" s="123">
        <f t="shared" si="3"/>
        <v>0</v>
      </c>
      <c r="AL37" s="123">
        <f t="shared" si="3"/>
        <v>0</v>
      </c>
      <c r="AM37" s="123">
        <f t="shared" si="3"/>
        <v>0</v>
      </c>
      <c r="AN37" s="124">
        <f t="shared" si="3"/>
        <v>0</v>
      </c>
      <c r="AO37" s="122">
        <f t="shared" si="3"/>
        <v>75</v>
      </c>
      <c r="AP37" s="112">
        <v>0</v>
      </c>
      <c r="AQ37" s="110">
        <v>1</v>
      </c>
      <c r="AR37" s="110">
        <v>0</v>
      </c>
      <c r="AS37" s="111">
        <v>0</v>
      </c>
      <c r="AT37" s="112">
        <v>0</v>
      </c>
      <c r="AU37" s="110">
        <v>0</v>
      </c>
      <c r="AV37" s="110">
        <v>0</v>
      </c>
      <c r="AW37" s="111">
        <v>1</v>
      </c>
      <c r="AX37" s="113">
        <f>SUM(AX35:AX36)</f>
        <v>1.5</v>
      </c>
      <c r="AY37" s="113">
        <f aca="true" t="shared" si="4" ref="AY37:BE37">SUM(AY35:AY36)</f>
        <v>0.5</v>
      </c>
      <c r="AZ37" s="109">
        <f t="shared" si="4"/>
        <v>1</v>
      </c>
      <c r="BA37" s="111">
        <f t="shared" si="4"/>
        <v>0</v>
      </c>
      <c r="BB37" s="109">
        <f t="shared" si="4"/>
        <v>1</v>
      </c>
      <c r="BC37" s="109">
        <f t="shared" si="4"/>
        <v>0</v>
      </c>
      <c r="BD37" s="109">
        <f t="shared" si="4"/>
        <v>1</v>
      </c>
      <c r="BE37" s="111">
        <f t="shared" si="4"/>
        <v>0</v>
      </c>
    </row>
    <row r="38" spans="2:66" s="314" customFormat="1" ht="51.75" customHeight="1" thickBot="1">
      <c r="B38" s="826" t="s">
        <v>76</v>
      </c>
      <c r="C38" s="827"/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27"/>
      <c r="P38" s="827"/>
      <c r="Q38" s="827"/>
      <c r="R38" s="827"/>
      <c r="S38" s="827"/>
      <c r="T38" s="827"/>
      <c r="U38" s="827"/>
      <c r="V38" s="827"/>
      <c r="W38" s="827"/>
      <c r="X38" s="827"/>
      <c r="Y38" s="827"/>
      <c r="Z38" s="827"/>
      <c r="AA38" s="827"/>
      <c r="AB38" s="827"/>
      <c r="AC38" s="827"/>
      <c r="AD38" s="828"/>
      <c r="AE38" s="455">
        <f aca="true" t="shared" si="5" ref="AE38:BE38">AE28+AE33+AE37</f>
        <v>15</v>
      </c>
      <c r="AF38" s="456">
        <f t="shared" si="5"/>
        <v>450</v>
      </c>
      <c r="AG38" s="456">
        <f t="shared" si="5"/>
        <v>261</v>
      </c>
      <c r="AH38" s="456">
        <f t="shared" si="5"/>
        <v>81</v>
      </c>
      <c r="AI38" s="456">
        <f t="shared" si="5"/>
        <v>0</v>
      </c>
      <c r="AJ38" s="456">
        <f t="shared" si="5"/>
        <v>180</v>
      </c>
      <c r="AK38" s="456">
        <f t="shared" si="5"/>
        <v>0</v>
      </c>
      <c r="AL38" s="456">
        <f t="shared" si="5"/>
        <v>0</v>
      </c>
      <c r="AM38" s="456">
        <f t="shared" si="5"/>
        <v>0</v>
      </c>
      <c r="AN38" s="457">
        <f t="shared" si="5"/>
        <v>0</v>
      </c>
      <c r="AO38" s="458">
        <f t="shared" si="5"/>
        <v>189</v>
      </c>
      <c r="AP38" s="455">
        <f t="shared" si="5"/>
        <v>0</v>
      </c>
      <c r="AQ38" s="456">
        <f t="shared" si="5"/>
        <v>5</v>
      </c>
      <c r="AR38" s="456">
        <f t="shared" si="5"/>
        <v>1</v>
      </c>
      <c r="AS38" s="457">
        <f t="shared" si="5"/>
        <v>0</v>
      </c>
      <c r="AT38" s="455">
        <f t="shared" si="5"/>
        <v>0</v>
      </c>
      <c r="AU38" s="456">
        <f t="shared" si="5"/>
        <v>0</v>
      </c>
      <c r="AV38" s="456">
        <f t="shared" si="5"/>
        <v>0</v>
      </c>
      <c r="AW38" s="457">
        <f t="shared" si="5"/>
        <v>3</v>
      </c>
      <c r="AX38" s="455">
        <f t="shared" si="5"/>
        <v>6.5</v>
      </c>
      <c r="AY38" s="312">
        <f t="shared" si="5"/>
        <v>1.5</v>
      </c>
      <c r="AZ38" s="456">
        <f t="shared" si="5"/>
        <v>5</v>
      </c>
      <c r="BA38" s="457">
        <f t="shared" si="5"/>
        <v>0</v>
      </c>
      <c r="BB38" s="455">
        <f t="shared" si="5"/>
        <v>8</v>
      </c>
      <c r="BC38" s="456">
        <f t="shared" si="5"/>
        <v>3</v>
      </c>
      <c r="BD38" s="456">
        <f t="shared" si="5"/>
        <v>5</v>
      </c>
      <c r="BE38" s="457">
        <f t="shared" si="5"/>
        <v>0</v>
      </c>
      <c r="BF38" s="313"/>
      <c r="BG38" s="313"/>
      <c r="BH38" s="313"/>
      <c r="BI38" s="313"/>
      <c r="BJ38" s="313"/>
      <c r="BK38" s="459"/>
      <c r="BL38" s="460"/>
      <c r="BM38" s="461"/>
      <c r="BN38" s="461"/>
    </row>
    <row r="39" spans="2:66" s="315" customFormat="1" ht="57.75" customHeight="1" thickBot="1">
      <c r="B39" s="807" t="s">
        <v>77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/>
      <c r="Y39" s="808"/>
      <c r="Z39" s="808"/>
      <c r="AA39" s="808"/>
      <c r="AB39" s="808"/>
      <c r="AC39" s="808"/>
      <c r="AD39" s="808"/>
      <c r="AE39" s="808"/>
      <c r="AF39" s="808"/>
      <c r="AG39" s="808"/>
      <c r="AH39" s="808"/>
      <c r="AI39" s="808"/>
      <c r="AJ39" s="808"/>
      <c r="AK39" s="808"/>
      <c r="AL39" s="808"/>
      <c r="AM39" s="808"/>
      <c r="AN39" s="808"/>
      <c r="AO39" s="808"/>
      <c r="AP39" s="808"/>
      <c r="AQ39" s="808"/>
      <c r="AR39" s="808"/>
      <c r="AS39" s="808"/>
      <c r="AT39" s="808"/>
      <c r="AU39" s="808"/>
      <c r="AV39" s="808"/>
      <c r="AW39" s="808"/>
      <c r="AX39" s="808"/>
      <c r="AY39" s="808"/>
      <c r="AZ39" s="808"/>
      <c r="BA39" s="808"/>
      <c r="BB39" s="808"/>
      <c r="BC39" s="808"/>
      <c r="BD39" s="808"/>
      <c r="BE39" s="809"/>
      <c r="BF39" s="4"/>
      <c r="BG39" s="4"/>
      <c r="BH39" s="4"/>
      <c r="BI39" s="4"/>
      <c r="BJ39" s="4"/>
      <c r="BL39" s="462"/>
      <c r="BM39" s="463"/>
      <c r="BN39" s="463"/>
    </row>
    <row r="40" spans="2:66" s="315" customFormat="1" ht="60.75" customHeight="1" thickBot="1">
      <c r="B40" s="790" t="s">
        <v>78</v>
      </c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1"/>
      <c r="AU40" s="791"/>
      <c r="AV40" s="791"/>
      <c r="AW40" s="791"/>
      <c r="AX40" s="791"/>
      <c r="AY40" s="791"/>
      <c r="AZ40" s="791"/>
      <c r="BA40" s="791"/>
      <c r="BB40" s="791"/>
      <c r="BC40" s="791"/>
      <c r="BD40" s="791"/>
      <c r="BE40" s="792"/>
      <c r="BF40" s="3"/>
      <c r="BG40" s="3"/>
      <c r="BH40" s="3"/>
      <c r="BI40" s="3"/>
      <c r="BJ40" s="3"/>
      <c r="BL40" s="462"/>
      <c r="BM40" s="463"/>
      <c r="BN40" s="463"/>
    </row>
    <row r="41" spans="2:57" s="14" customFormat="1" ht="132" customHeight="1">
      <c r="B41" s="101">
        <v>8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638" t="s">
        <v>180</v>
      </c>
      <c r="U41" s="638"/>
      <c r="V41" s="639"/>
      <c r="W41" s="637" t="s">
        <v>111</v>
      </c>
      <c r="X41" s="593"/>
      <c r="Y41" s="593"/>
      <c r="Z41" s="593"/>
      <c r="AA41" s="593"/>
      <c r="AB41" s="593"/>
      <c r="AC41" s="593"/>
      <c r="AD41" s="594"/>
      <c r="AE41" s="452">
        <f>AF41/30</f>
        <v>6</v>
      </c>
      <c r="AF41" s="72">
        <v>180</v>
      </c>
      <c r="AG41" s="72">
        <f>AH41+AJ41+AL41</f>
        <v>54</v>
      </c>
      <c r="AH41" s="72">
        <v>36</v>
      </c>
      <c r="AI41" s="72"/>
      <c r="AJ41" s="72"/>
      <c r="AK41" s="72"/>
      <c r="AL41" s="73">
        <v>18</v>
      </c>
      <c r="AM41" s="72"/>
      <c r="AN41" s="131"/>
      <c r="AO41" s="75">
        <f>AF41-AG41</f>
        <v>126</v>
      </c>
      <c r="AP41" s="87">
        <v>1</v>
      </c>
      <c r="AQ41" s="88"/>
      <c r="AR41" s="88"/>
      <c r="AS41" s="89"/>
      <c r="AT41" s="79"/>
      <c r="AU41" s="77"/>
      <c r="AV41" s="77"/>
      <c r="AW41" s="78"/>
      <c r="AX41" s="145">
        <f>SUM(AY41:BA41)</f>
        <v>3</v>
      </c>
      <c r="AY41" s="180">
        <v>2</v>
      </c>
      <c r="AZ41" s="180"/>
      <c r="BA41" s="438">
        <v>1</v>
      </c>
      <c r="BB41" s="114"/>
      <c r="BC41" s="115"/>
      <c r="BD41" s="115"/>
      <c r="BE41" s="116"/>
    </row>
    <row r="42" spans="2:57" s="14" customFormat="1" ht="147" customHeight="1" thickBot="1">
      <c r="B42" s="101">
        <v>9</v>
      </c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561" t="s">
        <v>181</v>
      </c>
      <c r="U42" s="561"/>
      <c r="V42" s="562"/>
      <c r="W42" s="637" t="s">
        <v>111</v>
      </c>
      <c r="X42" s="593"/>
      <c r="Y42" s="593"/>
      <c r="Z42" s="593"/>
      <c r="AA42" s="593"/>
      <c r="AB42" s="593"/>
      <c r="AC42" s="593"/>
      <c r="AD42" s="594"/>
      <c r="AE42" s="464">
        <f>AF42/30</f>
        <v>5</v>
      </c>
      <c r="AF42" s="159">
        <v>150</v>
      </c>
      <c r="AG42" s="130">
        <f>AH42+AJ42+AL42</f>
        <v>54</v>
      </c>
      <c r="AH42" s="130">
        <v>36</v>
      </c>
      <c r="AI42" s="130"/>
      <c r="AJ42" s="130"/>
      <c r="AK42" s="130"/>
      <c r="AL42" s="131">
        <v>18</v>
      </c>
      <c r="AM42" s="130"/>
      <c r="AN42" s="131"/>
      <c r="AO42" s="126">
        <f>AF42-AG42</f>
        <v>96</v>
      </c>
      <c r="AP42" s="97"/>
      <c r="AQ42" s="98">
        <v>2</v>
      </c>
      <c r="AR42" s="98"/>
      <c r="AS42" s="99"/>
      <c r="AT42" s="100"/>
      <c r="AU42" s="98"/>
      <c r="AV42" s="98"/>
      <c r="AW42" s="99"/>
      <c r="AX42" s="127"/>
      <c r="AY42" s="128"/>
      <c r="AZ42" s="128"/>
      <c r="BA42" s="129"/>
      <c r="BB42" s="145">
        <f>SUM(BC42:BE42)</f>
        <v>3</v>
      </c>
      <c r="BC42" s="180">
        <v>2</v>
      </c>
      <c r="BD42" s="180"/>
      <c r="BE42" s="438">
        <v>1</v>
      </c>
    </row>
    <row r="43" spans="2:57" s="317" customFormat="1" ht="73.5" customHeight="1" thickBot="1">
      <c r="B43" s="812" t="s">
        <v>102</v>
      </c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2"/>
      <c r="AE43" s="448">
        <f aca="true" t="shared" si="6" ref="AE43:AO43">SUM(AE41:AE42)</f>
        <v>11</v>
      </c>
      <c r="AF43" s="448">
        <f t="shared" si="6"/>
        <v>330</v>
      </c>
      <c r="AG43" s="448">
        <f t="shared" si="6"/>
        <v>108</v>
      </c>
      <c r="AH43" s="448">
        <f t="shared" si="6"/>
        <v>72</v>
      </c>
      <c r="AI43" s="448">
        <f t="shared" si="6"/>
        <v>0</v>
      </c>
      <c r="AJ43" s="448">
        <f t="shared" si="6"/>
        <v>0</v>
      </c>
      <c r="AK43" s="448">
        <f t="shared" si="6"/>
        <v>0</v>
      </c>
      <c r="AL43" s="448">
        <f t="shared" si="6"/>
        <v>36</v>
      </c>
      <c r="AM43" s="448">
        <f t="shared" si="6"/>
        <v>0</v>
      </c>
      <c r="AN43" s="449">
        <f t="shared" si="6"/>
        <v>0</v>
      </c>
      <c r="AO43" s="450">
        <f t="shared" si="6"/>
        <v>222</v>
      </c>
      <c r="AP43" s="109">
        <v>1</v>
      </c>
      <c r="AQ43" s="110">
        <v>1</v>
      </c>
      <c r="AR43" s="110">
        <v>0</v>
      </c>
      <c r="AS43" s="111">
        <v>0</v>
      </c>
      <c r="AT43" s="112">
        <v>0</v>
      </c>
      <c r="AU43" s="110">
        <v>0</v>
      </c>
      <c r="AV43" s="110">
        <v>0</v>
      </c>
      <c r="AW43" s="111">
        <v>0</v>
      </c>
      <c r="AX43" s="109">
        <f aca="true" t="shared" si="7" ref="AX43:BE43">SUM(AX41:AX42)</f>
        <v>3</v>
      </c>
      <c r="AY43" s="137">
        <f t="shared" si="7"/>
        <v>2</v>
      </c>
      <c r="AZ43" s="110">
        <f t="shared" si="7"/>
        <v>0</v>
      </c>
      <c r="BA43" s="138">
        <f t="shared" si="7"/>
        <v>1</v>
      </c>
      <c r="BB43" s="109">
        <f t="shared" si="7"/>
        <v>3</v>
      </c>
      <c r="BC43" s="109">
        <f t="shared" si="7"/>
        <v>2</v>
      </c>
      <c r="BD43" s="109">
        <f t="shared" si="7"/>
        <v>0</v>
      </c>
      <c r="BE43" s="111">
        <f t="shared" si="7"/>
        <v>1</v>
      </c>
    </row>
    <row r="44" spans="2:57" s="14" customFormat="1" ht="49.5" customHeight="1" thickBot="1">
      <c r="B44" s="598" t="s">
        <v>96</v>
      </c>
      <c r="C44" s="599"/>
      <c r="D44" s="599"/>
      <c r="E44" s="599"/>
      <c r="F44" s="599"/>
      <c r="G44" s="599"/>
      <c r="H44" s="599"/>
      <c r="I44" s="599"/>
      <c r="J44" s="599"/>
      <c r="K44" s="599"/>
      <c r="L44" s="599"/>
      <c r="M44" s="599"/>
      <c r="N44" s="599"/>
      <c r="O44" s="599"/>
      <c r="P44" s="599"/>
      <c r="Q44" s="599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599"/>
      <c r="AC44" s="599"/>
      <c r="AD44" s="599"/>
      <c r="AE44" s="599"/>
      <c r="AF44" s="599"/>
      <c r="AG44" s="599"/>
      <c r="AH44" s="599"/>
      <c r="AI44" s="599"/>
      <c r="AJ44" s="599"/>
      <c r="AK44" s="599"/>
      <c r="AL44" s="599"/>
      <c r="AM44" s="599"/>
      <c r="AN44" s="599"/>
      <c r="AO44" s="599"/>
      <c r="AP44" s="599"/>
      <c r="AQ44" s="599"/>
      <c r="AR44" s="599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599"/>
      <c r="BD44" s="599"/>
      <c r="BE44" s="600"/>
    </row>
    <row r="45" spans="2:57" s="14" customFormat="1" ht="49.5" customHeight="1" thickBot="1">
      <c r="B45" s="598" t="s">
        <v>179</v>
      </c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600"/>
    </row>
    <row r="46" spans="2:57" s="14" customFormat="1" ht="138.75" customHeight="1">
      <c r="B46" s="157">
        <v>10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608" t="s">
        <v>130</v>
      </c>
      <c r="U46" s="608"/>
      <c r="V46" s="813"/>
      <c r="W46" s="640" t="s">
        <v>111</v>
      </c>
      <c r="X46" s="641"/>
      <c r="Y46" s="641"/>
      <c r="Z46" s="641"/>
      <c r="AA46" s="641"/>
      <c r="AB46" s="641"/>
      <c r="AC46" s="641"/>
      <c r="AD46" s="641"/>
      <c r="AE46" s="452">
        <f aca="true" t="shared" si="8" ref="AE46:AE53">AF46/30</f>
        <v>6</v>
      </c>
      <c r="AF46" s="72">
        <v>180</v>
      </c>
      <c r="AG46" s="72">
        <f>AH46+AJ46+AL46</f>
        <v>54</v>
      </c>
      <c r="AH46" s="72">
        <v>36</v>
      </c>
      <c r="AI46" s="72"/>
      <c r="AJ46" s="72"/>
      <c r="AK46" s="72"/>
      <c r="AL46" s="73">
        <v>18</v>
      </c>
      <c r="AM46" s="72"/>
      <c r="AN46" s="73"/>
      <c r="AO46" s="75">
        <f aca="true" t="shared" si="9" ref="AO46:AO53">AF46-AG46</f>
        <v>126</v>
      </c>
      <c r="AP46" s="76">
        <v>1</v>
      </c>
      <c r="AQ46" s="77"/>
      <c r="AR46" s="77"/>
      <c r="AS46" s="143"/>
      <c r="AT46" s="79"/>
      <c r="AU46" s="77"/>
      <c r="AV46" s="77"/>
      <c r="AW46" s="143"/>
      <c r="AX46" s="80">
        <f>SUM(AY46:BA46)</f>
        <v>3</v>
      </c>
      <c r="AY46" s="115">
        <v>2</v>
      </c>
      <c r="AZ46" s="115"/>
      <c r="BA46" s="116">
        <v>1</v>
      </c>
      <c r="BB46" s="144"/>
      <c r="BC46" s="115"/>
      <c r="BD46" s="115"/>
      <c r="BE46" s="116"/>
    </row>
    <row r="47" spans="2:57" s="14" customFormat="1" ht="146.25" customHeight="1">
      <c r="B47" s="169">
        <v>11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576" t="s">
        <v>186</v>
      </c>
      <c r="U47" s="576"/>
      <c r="V47" s="577"/>
      <c r="W47" s="634" t="s">
        <v>111</v>
      </c>
      <c r="X47" s="602"/>
      <c r="Y47" s="602"/>
      <c r="Z47" s="602"/>
      <c r="AA47" s="602"/>
      <c r="AB47" s="602"/>
      <c r="AC47" s="602"/>
      <c r="AD47" s="602"/>
      <c r="AE47" s="465">
        <f t="shared" si="8"/>
        <v>5</v>
      </c>
      <c r="AF47" s="83">
        <v>150</v>
      </c>
      <c r="AG47" s="83">
        <f>AH47+AJ47+AL47</f>
        <v>54</v>
      </c>
      <c r="AH47" s="83">
        <v>36</v>
      </c>
      <c r="AI47" s="83"/>
      <c r="AJ47" s="83"/>
      <c r="AK47" s="83"/>
      <c r="AL47" s="84">
        <v>18</v>
      </c>
      <c r="AM47" s="83"/>
      <c r="AN47" s="84"/>
      <c r="AO47" s="86">
        <f t="shared" si="9"/>
        <v>96</v>
      </c>
      <c r="AP47" s="132">
        <v>1</v>
      </c>
      <c r="AQ47" s="133"/>
      <c r="AR47" s="133"/>
      <c r="AS47" s="148"/>
      <c r="AT47" s="135"/>
      <c r="AU47" s="133"/>
      <c r="AV47" s="133"/>
      <c r="AW47" s="148"/>
      <c r="AX47" s="145">
        <f>SUM(AY47:BA47)</f>
        <v>3</v>
      </c>
      <c r="AY47" s="180">
        <v>2</v>
      </c>
      <c r="AZ47" s="180"/>
      <c r="BA47" s="438">
        <v>1</v>
      </c>
      <c r="BB47" s="469"/>
      <c r="BC47" s="180"/>
      <c r="BD47" s="180"/>
      <c r="BE47" s="438"/>
    </row>
    <row r="48" spans="2:57" s="14" customFormat="1" ht="138.75" customHeight="1">
      <c r="B48" s="169">
        <v>12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576" t="s">
        <v>187</v>
      </c>
      <c r="U48" s="576"/>
      <c r="V48" s="665"/>
      <c r="W48" s="634" t="s">
        <v>111</v>
      </c>
      <c r="X48" s="602"/>
      <c r="Y48" s="602"/>
      <c r="Z48" s="602"/>
      <c r="AA48" s="602"/>
      <c r="AB48" s="602"/>
      <c r="AC48" s="602"/>
      <c r="AD48" s="602"/>
      <c r="AE48" s="465">
        <f t="shared" si="8"/>
        <v>1</v>
      </c>
      <c r="AF48" s="83">
        <v>30</v>
      </c>
      <c r="AG48" s="83"/>
      <c r="AH48" s="83"/>
      <c r="AI48" s="83"/>
      <c r="AJ48" s="83"/>
      <c r="AK48" s="83"/>
      <c r="AL48" s="84"/>
      <c r="AM48" s="83"/>
      <c r="AN48" s="84"/>
      <c r="AO48" s="86">
        <f t="shared" si="9"/>
        <v>30</v>
      </c>
      <c r="AP48" s="132"/>
      <c r="AQ48" s="133"/>
      <c r="AR48" s="133"/>
      <c r="AS48" s="148"/>
      <c r="AT48" s="135">
        <v>1</v>
      </c>
      <c r="AU48" s="133"/>
      <c r="AV48" s="133"/>
      <c r="AW48" s="148"/>
      <c r="AX48" s="145"/>
      <c r="AY48" s="180"/>
      <c r="AZ48" s="180"/>
      <c r="BA48" s="438"/>
      <c r="BB48" s="469"/>
      <c r="BC48" s="180"/>
      <c r="BD48" s="180"/>
      <c r="BE48" s="438"/>
    </row>
    <row r="49" spans="2:57" s="14" customFormat="1" ht="135" customHeight="1">
      <c r="B49" s="169">
        <v>13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576" t="s">
        <v>132</v>
      </c>
      <c r="U49" s="576"/>
      <c r="V49" s="577"/>
      <c r="W49" s="634" t="s">
        <v>111</v>
      </c>
      <c r="X49" s="602"/>
      <c r="Y49" s="602"/>
      <c r="Z49" s="602"/>
      <c r="AA49" s="602"/>
      <c r="AB49" s="602"/>
      <c r="AC49" s="602"/>
      <c r="AD49" s="602"/>
      <c r="AE49" s="465">
        <f t="shared" si="8"/>
        <v>5.5</v>
      </c>
      <c r="AF49" s="83">
        <v>165</v>
      </c>
      <c r="AG49" s="83">
        <f>AH49+AJ49+AL49</f>
        <v>54</v>
      </c>
      <c r="AH49" s="83">
        <v>36</v>
      </c>
      <c r="AI49" s="83"/>
      <c r="AJ49" s="83">
        <v>18</v>
      </c>
      <c r="AK49" s="83"/>
      <c r="AL49" s="84"/>
      <c r="AM49" s="83"/>
      <c r="AN49" s="84"/>
      <c r="AO49" s="86">
        <f t="shared" si="9"/>
        <v>111</v>
      </c>
      <c r="AP49" s="132"/>
      <c r="AQ49" s="133">
        <v>1</v>
      </c>
      <c r="AR49" s="133"/>
      <c r="AS49" s="148"/>
      <c r="AT49" s="135"/>
      <c r="AU49" s="133"/>
      <c r="AV49" s="133"/>
      <c r="AW49" s="148"/>
      <c r="AX49" s="145">
        <f>SUM(AY49:BA49)</f>
        <v>3</v>
      </c>
      <c r="AY49" s="180">
        <v>2</v>
      </c>
      <c r="AZ49" s="180">
        <v>1</v>
      </c>
      <c r="BA49" s="438"/>
      <c r="BB49" s="469"/>
      <c r="BC49" s="180"/>
      <c r="BD49" s="180"/>
      <c r="BE49" s="438"/>
    </row>
    <row r="50" spans="2:57" s="14" customFormat="1" ht="138.75" customHeight="1">
      <c r="B50" s="101">
        <v>14</v>
      </c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576" t="s">
        <v>185</v>
      </c>
      <c r="U50" s="576"/>
      <c r="V50" s="577"/>
      <c r="W50" s="637" t="s">
        <v>111</v>
      </c>
      <c r="X50" s="593"/>
      <c r="Y50" s="593"/>
      <c r="Z50" s="593"/>
      <c r="AA50" s="593"/>
      <c r="AB50" s="593"/>
      <c r="AC50" s="593"/>
      <c r="AD50" s="593"/>
      <c r="AE50" s="464">
        <f t="shared" si="8"/>
        <v>5</v>
      </c>
      <c r="AF50" s="159">
        <v>150</v>
      </c>
      <c r="AG50" s="159">
        <f>AH50+AJ50+AL50</f>
        <v>54</v>
      </c>
      <c r="AH50" s="159">
        <v>36</v>
      </c>
      <c r="AI50" s="130"/>
      <c r="AJ50" s="159"/>
      <c r="AK50" s="159"/>
      <c r="AL50" s="160">
        <v>18</v>
      </c>
      <c r="AM50" s="159"/>
      <c r="AN50" s="131"/>
      <c r="AO50" s="126">
        <f t="shared" si="9"/>
        <v>96</v>
      </c>
      <c r="AP50" s="87">
        <v>2</v>
      </c>
      <c r="AQ50" s="88"/>
      <c r="AR50" s="88"/>
      <c r="AS50" s="142"/>
      <c r="AT50" s="90"/>
      <c r="AU50" s="88"/>
      <c r="AV50" s="88"/>
      <c r="AW50" s="142"/>
      <c r="AX50" s="467"/>
      <c r="AY50" s="91"/>
      <c r="AZ50" s="91"/>
      <c r="BA50" s="92"/>
      <c r="BB50" s="467">
        <f>SUM(BC50:BE50)</f>
        <v>3</v>
      </c>
      <c r="BC50" s="91">
        <v>2</v>
      </c>
      <c r="BD50" s="91"/>
      <c r="BE50" s="92">
        <v>1</v>
      </c>
    </row>
    <row r="51" spans="2:57" s="14" customFormat="1" ht="134.25" customHeight="1">
      <c r="B51" s="101">
        <v>15</v>
      </c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576" t="s">
        <v>141</v>
      </c>
      <c r="U51" s="576"/>
      <c r="V51" s="577"/>
      <c r="W51" s="634" t="s">
        <v>111</v>
      </c>
      <c r="X51" s="602"/>
      <c r="Y51" s="602"/>
      <c r="Z51" s="602"/>
      <c r="AA51" s="602"/>
      <c r="AB51" s="602"/>
      <c r="AC51" s="602"/>
      <c r="AD51" s="602"/>
      <c r="AE51" s="465">
        <f t="shared" si="8"/>
        <v>5</v>
      </c>
      <c r="AF51" s="83">
        <v>150</v>
      </c>
      <c r="AG51" s="83">
        <f>AH51+AJ51+AL51</f>
        <v>54</v>
      </c>
      <c r="AH51" s="83">
        <v>36</v>
      </c>
      <c r="AI51" s="130"/>
      <c r="AJ51" s="83"/>
      <c r="AK51" s="83"/>
      <c r="AL51" s="84">
        <v>18</v>
      </c>
      <c r="AM51" s="83"/>
      <c r="AN51" s="131"/>
      <c r="AO51" s="86">
        <f t="shared" si="9"/>
        <v>96</v>
      </c>
      <c r="AP51" s="87">
        <v>2</v>
      </c>
      <c r="AQ51" s="88"/>
      <c r="AR51" s="88"/>
      <c r="AS51" s="142"/>
      <c r="AT51" s="90"/>
      <c r="AU51" s="88"/>
      <c r="AV51" s="88"/>
      <c r="AW51" s="142"/>
      <c r="AX51" s="145"/>
      <c r="AY51" s="146"/>
      <c r="AZ51" s="146"/>
      <c r="BA51" s="147"/>
      <c r="BB51" s="145">
        <f>SUM(BC51:BE51)</f>
        <v>3</v>
      </c>
      <c r="BC51" s="180">
        <v>2</v>
      </c>
      <c r="BD51" s="180"/>
      <c r="BE51" s="438">
        <v>1</v>
      </c>
    </row>
    <row r="52" spans="2:57" s="14" customFormat="1" ht="133.5" customHeight="1">
      <c r="B52" s="101">
        <v>16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629" t="s">
        <v>133</v>
      </c>
      <c r="U52" s="629"/>
      <c r="V52" s="633"/>
      <c r="W52" s="634" t="s">
        <v>111</v>
      </c>
      <c r="X52" s="602"/>
      <c r="Y52" s="602"/>
      <c r="Z52" s="602"/>
      <c r="AA52" s="602"/>
      <c r="AB52" s="602"/>
      <c r="AC52" s="602"/>
      <c r="AD52" s="603"/>
      <c r="AE52" s="465">
        <f t="shared" si="8"/>
        <v>5.5</v>
      </c>
      <c r="AF52" s="83">
        <v>165</v>
      </c>
      <c r="AG52" s="83">
        <f>AH52+AJ52+AL52</f>
        <v>54</v>
      </c>
      <c r="AH52" s="83">
        <v>36</v>
      </c>
      <c r="AI52" s="130"/>
      <c r="AJ52" s="83"/>
      <c r="AK52" s="83"/>
      <c r="AL52" s="84">
        <v>18</v>
      </c>
      <c r="AM52" s="83"/>
      <c r="AN52" s="131"/>
      <c r="AO52" s="86">
        <f t="shared" si="9"/>
        <v>111</v>
      </c>
      <c r="AP52" s="87">
        <v>2</v>
      </c>
      <c r="AQ52" s="88"/>
      <c r="AR52" s="88"/>
      <c r="AS52" s="142"/>
      <c r="AT52" s="90"/>
      <c r="AU52" s="88"/>
      <c r="AV52" s="88"/>
      <c r="AW52" s="142"/>
      <c r="AX52" s="145"/>
      <c r="AY52" s="146"/>
      <c r="AZ52" s="146"/>
      <c r="BA52" s="147"/>
      <c r="BB52" s="145">
        <f>SUM(BC52:BE52)</f>
        <v>3</v>
      </c>
      <c r="BC52" s="180">
        <v>2</v>
      </c>
      <c r="BD52" s="180"/>
      <c r="BE52" s="438">
        <v>1</v>
      </c>
    </row>
    <row r="53" spans="2:57" s="14" customFormat="1" ht="144.75" customHeight="1" thickBot="1">
      <c r="B53" s="106">
        <v>17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585" t="s">
        <v>142</v>
      </c>
      <c r="U53" s="585"/>
      <c r="V53" s="822"/>
      <c r="W53" s="810" t="s">
        <v>111</v>
      </c>
      <c r="X53" s="579"/>
      <c r="Y53" s="579"/>
      <c r="Z53" s="579"/>
      <c r="AA53" s="579"/>
      <c r="AB53" s="579"/>
      <c r="AC53" s="579"/>
      <c r="AD53" s="579"/>
      <c r="AE53" s="465">
        <f t="shared" si="8"/>
        <v>1</v>
      </c>
      <c r="AF53" s="83">
        <v>30</v>
      </c>
      <c r="AG53" s="83"/>
      <c r="AH53" s="83"/>
      <c r="AI53" s="130"/>
      <c r="AJ53" s="83"/>
      <c r="AK53" s="83"/>
      <c r="AL53" s="84"/>
      <c r="AM53" s="83"/>
      <c r="AN53" s="131"/>
      <c r="AO53" s="86">
        <f t="shared" si="9"/>
        <v>30</v>
      </c>
      <c r="AP53" s="132"/>
      <c r="AQ53" s="133"/>
      <c r="AR53" s="133"/>
      <c r="AS53" s="148"/>
      <c r="AT53" s="135">
        <v>2</v>
      </c>
      <c r="AU53" s="133"/>
      <c r="AV53" s="133"/>
      <c r="AW53" s="148"/>
      <c r="AX53" s="145"/>
      <c r="AY53" s="146"/>
      <c r="AZ53" s="146"/>
      <c r="BA53" s="147"/>
      <c r="BB53" s="316"/>
      <c r="BC53" s="439"/>
      <c r="BD53" s="439"/>
      <c r="BE53" s="440"/>
    </row>
    <row r="54" spans="2:57" s="14" customFormat="1" ht="114.75" customHeight="1" thickBot="1">
      <c r="B54" s="812" t="s">
        <v>103</v>
      </c>
      <c r="C54" s="591"/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2"/>
      <c r="AE54" s="448">
        <f>SUM(AE46:AE53)</f>
        <v>34</v>
      </c>
      <c r="AF54" s="448">
        <f aca="true" t="shared" si="10" ref="AF54:BD54">SUM(AF46:AF53)</f>
        <v>1020</v>
      </c>
      <c r="AG54" s="448">
        <f t="shared" si="10"/>
        <v>324</v>
      </c>
      <c r="AH54" s="448">
        <f t="shared" si="10"/>
        <v>216</v>
      </c>
      <c r="AI54" s="448">
        <f t="shared" si="10"/>
        <v>0</v>
      </c>
      <c r="AJ54" s="448">
        <f t="shared" si="10"/>
        <v>18</v>
      </c>
      <c r="AK54" s="448">
        <f t="shared" si="10"/>
        <v>0</v>
      </c>
      <c r="AL54" s="448">
        <f t="shared" si="10"/>
        <v>90</v>
      </c>
      <c r="AM54" s="448">
        <f t="shared" si="10"/>
        <v>0</v>
      </c>
      <c r="AN54" s="449">
        <f t="shared" si="10"/>
        <v>0</v>
      </c>
      <c r="AO54" s="450">
        <f t="shared" si="10"/>
        <v>696</v>
      </c>
      <c r="AP54" s="448">
        <v>5</v>
      </c>
      <c r="AQ54" s="448">
        <f t="shared" si="10"/>
        <v>1</v>
      </c>
      <c r="AR54" s="448">
        <f t="shared" si="10"/>
        <v>0</v>
      </c>
      <c r="AS54" s="124">
        <f t="shared" si="10"/>
        <v>0</v>
      </c>
      <c r="AT54" s="448">
        <v>2</v>
      </c>
      <c r="AU54" s="448">
        <f t="shared" si="10"/>
        <v>0</v>
      </c>
      <c r="AV54" s="448">
        <f t="shared" si="10"/>
        <v>0</v>
      </c>
      <c r="AW54" s="124">
        <f t="shared" si="10"/>
        <v>0</v>
      </c>
      <c r="AX54" s="448">
        <f t="shared" si="10"/>
        <v>9</v>
      </c>
      <c r="AY54" s="448">
        <f t="shared" si="10"/>
        <v>6</v>
      </c>
      <c r="AZ54" s="448">
        <f t="shared" si="10"/>
        <v>1</v>
      </c>
      <c r="BA54" s="124">
        <f t="shared" si="10"/>
        <v>2</v>
      </c>
      <c r="BB54" s="448">
        <f t="shared" si="10"/>
        <v>9</v>
      </c>
      <c r="BC54" s="448">
        <f t="shared" si="10"/>
        <v>6</v>
      </c>
      <c r="BD54" s="448">
        <f t="shared" si="10"/>
        <v>0</v>
      </c>
      <c r="BE54" s="111">
        <f>SUM(BE50:BE53)</f>
        <v>3</v>
      </c>
    </row>
    <row r="55" spans="2:66" s="314" customFormat="1" ht="66.75" customHeight="1" thickBot="1">
      <c r="B55" s="814" t="s">
        <v>79</v>
      </c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5"/>
      <c r="AA55" s="815"/>
      <c r="AB55" s="815"/>
      <c r="AC55" s="815"/>
      <c r="AD55" s="816"/>
      <c r="AE55" s="455">
        <f>AE54+AE43</f>
        <v>45</v>
      </c>
      <c r="AF55" s="456">
        <f aca="true" t="shared" si="11" ref="AF55:BE55">AF54+AF43</f>
        <v>1350</v>
      </c>
      <c r="AG55" s="456">
        <f t="shared" si="11"/>
        <v>432</v>
      </c>
      <c r="AH55" s="456">
        <f t="shared" si="11"/>
        <v>288</v>
      </c>
      <c r="AI55" s="456">
        <f t="shared" si="11"/>
        <v>0</v>
      </c>
      <c r="AJ55" s="456">
        <f t="shared" si="11"/>
        <v>18</v>
      </c>
      <c r="AK55" s="456">
        <f t="shared" si="11"/>
        <v>0</v>
      </c>
      <c r="AL55" s="456">
        <f t="shared" si="11"/>
        <v>126</v>
      </c>
      <c r="AM55" s="456">
        <f t="shared" si="11"/>
        <v>0</v>
      </c>
      <c r="AN55" s="457">
        <f t="shared" si="11"/>
        <v>0</v>
      </c>
      <c r="AO55" s="455">
        <f t="shared" si="11"/>
        <v>918</v>
      </c>
      <c r="AP55" s="455">
        <f t="shared" si="11"/>
        <v>6</v>
      </c>
      <c r="AQ55" s="456">
        <f t="shared" si="11"/>
        <v>2</v>
      </c>
      <c r="AR55" s="456">
        <f t="shared" si="11"/>
        <v>0</v>
      </c>
      <c r="AS55" s="457">
        <f t="shared" si="11"/>
        <v>0</v>
      </c>
      <c r="AT55" s="455">
        <f t="shared" si="11"/>
        <v>2</v>
      </c>
      <c r="AU55" s="456">
        <f t="shared" si="11"/>
        <v>0</v>
      </c>
      <c r="AV55" s="456">
        <f t="shared" si="11"/>
        <v>0</v>
      </c>
      <c r="AW55" s="457">
        <f t="shared" si="11"/>
        <v>0</v>
      </c>
      <c r="AX55" s="455">
        <f t="shared" si="11"/>
        <v>12</v>
      </c>
      <c r="AY55" s="456">
        <f t="shared" si="11"/>
        <v>8</v>
      </c>
      <c r="AZ55" s="456">
        <f t="shared" si="11"/>
        <v>1</v>
      </c>
      <c r="BA55" s="457">
        <f t="shared" si="11"/>
        <v>3</v>
      </c>
      <c r="BB55" s="455">
        <f t="shared" si="11"/>
        <v>12</v>
      </c>
      <c r="BC55" s="456">
        <f t="shared" si="11"/>
        <v>8</v>
      </c>
      <c r="BD55" s="456">
        <f t="shared" si="11"/>
        <v>0</v>
      </c>
      <c r="BE55" s="457">
        <f t="shared" si="11"/>
        <v>4</v>
      </c>
      <c r="BF55" s="320"/>
      <c r="BG55" s="320"/>
      <c r="BH55" s="320"/>
      <c r="BI55" s="320"/>
      <c r="BJ55" s="320"/>
      <c r="BL55" s="461"/>
      <c r="BM55" s="461"/>
      <c r="BN55" s="461"/>
    </row>
    <row r="56" spans="2:57" s="14" customFormat="1" ht="64.5" customHeight="1" thickBot="1">
      <c r="B56" s="595" t="s">
        <v>80</v>
      </c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6"/>
      <c r="N56" s="596"/>
      <c r="O56" s="596"/>
      <c r="P56" s="596"/>
      <c r="Q56" s="596"/>
      <c r="R56" s="596"/>
      <c r="S56" s="596"/>
      <c r="T56" s="596"/>
      <c r="U56" s="596"/>
      <c r="V56" s="596"/>
      <c r="W56" s="596"/>
      <c r="X56" s="596"/>
      <c r="Y56" s="596"/>
      <c r="Z56" s="596"/>
      <c r="AA56" s="596"/>
      <c r="AB56" s="596"/>
      <c r="AC56" s="596"/>
      <c r="AD56" s="597"/>
      <c r="AE56" s="149">
        <f aca="true" t="shared" si="12" ref="AE56:BE56">AE55+AE38</f>
        <v>60</v>
      </c>
      <c r="AF56" s="149">
        <f t="shared" si="12"/>
        <v>1800</v>
      </c>
      <c r="AG56" s="149">
        <f t="shared" si="12"/>
        <v>693</v>
      </c>
      <c r="AH56" s="149">
        <f t="shared" si="12"/>
        <v>369</v>
      </c>
      <c r="AI56" s="149">
        <f t="shared" si="12"/>
        <v>0</v>
      </c>
      <c r="AJ56" s="149">
        <f t="shared" si="12"/>
        <v>198</v>
      </c>
      <c r="AK56" s="149">
        <f t="shared" si="12"/>
        <v>0</v>
      </c>
      <c r="AL56" s="149">
        <f t="shared" si="12"/>
        <v>126</v>
      </c>
      <c r="AM56" s="149">
        <f t="shared" si="12"/>
        <v>0</v>
      </c>
      <c r="AN56" s="111">
        <f t="shared" si="12"/>
        <v>0</v>
      </c>
      <c r="AO56" s="111">
        <f t="shared" si="12"/>
        <v>1107</v>
      </c>
      <c r="AP56" s="149">
        <f t="shared" si="12"/>
        <v>6</v>
      </c>
      <c r="AQ56" s="149">
        <f t="shared" si="12"/>
        <v>7</v>
      </c>
      <c r="AR56" s="149">
        <f t="shared" si="12"/>
        <v>1</v>
      </c>
      <c r="AS56" s="111">
        <f t="shared" si="12"/>
        <v>0</v>
      </c>
      <c r="AT56" s="149">
        <f t="shared" si="12"/>
        <v>2</v>
      </c>
      <c r="AU56" s="149">
        <f t="shared" si="12"/>
        <v>0</v>
      </c>
      <c r="AV56" s="149">
        <f t="shared" si="12"/>
        <v>0</v>
      </c>
      <c r="AW56" s="466">
        <f t="shared" si="12"/>
        <v>3</v>
      </c>
      <c r="AX56" s="112">
        <f t="shared" si="12"/>
        <v>18.5</v>
      </c>
      <c r="AY56" s="150">
        <f t="shared" si="12"/>
        <v>9.5</v>
      </c>
      <c r="AZ56" s="150">
        <f t="shared" si="12"/>
        <v>6</v>
      </c>
      <c r="BA56" s="111">
        <f t="shared" si="12"/>
        <v>3</v>
      </c>
      <c r="BB56" s="149">
        <f t="shared" si="12"/>
        <v>20</v>
      </c>
      <c r="BC56" s="149">
        <f t="shared" si="12"/>
        <v>11</v>
      </c>
      <c r="BD56" s="149">
        <f t="shared" si="12"/>
        <v>5</v>
      </c>
      <c r="BE56" s="111">
        <f t="shared" si="12"/>
        <v>4</v>
      </c>
    </row>
    <row r="57" spans="2:57" s="14" customFormat="1" ht="60.75" customHeight="1">
      <c r="B57" s="649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817"/>
      <c r="V57" s="817"/>
      <c r="W57" s="324"/>
      <c r="X57" s="324"/>
      <c r="Y57" s="325"/>
      <c r="Z57" s="325"/>
      <c r="AA57" s="326"/>
      <c r="AB57" s="618" t="s">
        <v>30</v>
      </c>
      <c r="AC57" s="619"/>
      <c r="AD57" s="721"/>
      <c r="AE57" s="630" t="s">
        <v>31</v>
      </c>
      <c r="AF57" s="631"/>
      <c r="AG57" s="631"/>
      <c r="AH57" s="631"/>
      <c r="AI57" s="631"/>
      <c r="AJ57" s="631"/>
      <c r="AK57" s="631"/>
      <c r="AL57" s="631"/>
      <c r="AM57" s="631"/>
      <c r="AN57" s="824"/>
      <c r="AO57" s="825"/>
      <c r="AP57" s="609">
        <v>6</v>
      </c>
      <c r="AQ57" s="610"/>
      <c r="AR57" s="610"/>
      <c r="AS57" s="610"/>
      <c r="AT57" s="610"/>
      <c r="AU57" s="610"/>
      <c r="AV57" s="610"/>
      <c r="AW57" s="611"/>
      <c r="AX57" s="161">
        <v>3</v>
      </c>
      <c r="AY57" s="162"/>
      <c r="AZ57" s="162"/>
      <c r="BA57" s="163"/>
      <c r="BB57" s="157">
        <v>3</v>
      </c>
      <c r="BC57" s="164"/>
      <c r="BD57" s="164"/>
      <c r="BE57" s="165"/>
    </row>
    <row r="58" spans="2:57" s="14" customFormat="1" ht="60.75" customHeight="1">
      <c r="B58" s="649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650"/>
      <c r="V58" s="650"/>
      <c r="W58" s="324"/>
      <c r="X58" s="324"/>
      <c r="Y58" s="325"/>
      <c r="Z58" s="325"/>
      <c r="AA58" s="325"/>
      <c r="AB58" s="621"/>
      <c r="AC58" s="622"/>
      <c r="AD58" s="723"/>
      <c r="AE58" s="606" t="s">
        <v>32</v>
      </c>
      <c r="AF58" s="607"/>
      <c r="AG58" s="607"/>
      <c r="AH58" s="607"/>
      <c r="AI58" s="607"/>
      <c r="AJ58" s="607"/>
      <c r="AK58" s="607"/>
      <c r="AL58" s="607"/>
      <c r="AM58" s="607"/>
      <c r="AN58" s="820"/>
      <c r="AO58" s="821"/>
      <c r="AP58" s="612">
        <v>7</v>
      </c>
      <c r="AQ58" s="613"/>
      <c r="AR58" s="613"/>
      <c r="AS58" s="613"/>
      <c r="AT58" s="613"/>
      <c r="AU58" s="613"/>
      <c r="AV58" s="613"/>
      <c r="AW58" s="614"/>
      <c r="AX58" s="166">
        <v>3</v>
      </c>
      <c r="AY58" s="167"/>
      <c r="AZ58" s="167"/>
      <c r="BA58" s="168"/>
      <c r="BB58" s="169">
        <v>4</v>
      </c>
      <c r="BC58" s="170"/>
      <c r="BD58" s="170"/>
      <c r="BE58" s="171"/>
    </row>
    <row r="59" spans="2:57" s="14" customFormat="1" ht="63.75" customHeight="1">
      <c r="B59" s="649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650"/>
      <c r="V59" s="650"/>
      <c r="W59" s="324"/>
      <c r="X59" s="324"/>
      <c r="Y59" s="325"/>
      <c r="Z59" s="325"/>
      <c r="AA59" s="325"/>
      <c r="AB59" s="621"/>
      <c r="AC59" s="622"/>
      <c r="AD59" s="723"/>
      <c r="AE59" s="606" t="s">
        <v>33</v>
      </c>
      <c r="AF59" s="607"/>
      <c r="AG59" s="607"/>
      <c r="AH59" s="607"/>
      <c r="AI59" s="607"/>
      <c r="AJ59" s="607"/>
      <c r="AK59" s="607"/>
      <c r="AL59" s="607"/>
      <c r="AM59" s="607"/>
      <c r="AN59" s="820"/>
      <c r="AO59" s="821"/>
      <c r="AP59" s="612">
        <v>1</v>
      </c>
      <c r="AQ59" s="613"/>
      <c r="AR59" s="613"/>
      <c r="AS59" s="613"/>
      <c r="AT59" s="613"/>
      <c r="AU59" s="613"/>
      <c r="AV59" s="613"/>
      <c r="AW59" s="614"/>
      <c r="AX59" s="166"/>
      <c r="AY59" s="167"/>
      <c r="AZ59" s="167"/>
      <c r="BA59" s="168"/>
      <c r="BB59" s="169">
        <v>1</v>
      </c>
      <c r="BC59" s="170"/>
      <c r="BD59" s="170"/>
      <c r="BE59" s="171"/>
    </row>
    <row r="60" spans="2:57" s="14" customFormat="1" ht="69.75" customHeight="1">
      <c r="B60" s="649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31" t="s">
        <v>34</v>
      </c>
      <c r="U60" s="651"/>
      <c r="V60" s="651"/>
      <c r="W60" s="324"/>
      <c r="X60" s="324"/>
      <c r="Y60" s="325"/>
      <c r="Z60" s="325"/>
      <c r="AA60" s="325"/>
      <c r="AB60" s="621"/>
      <c r="AC60" s="622"/>
      <c r="AD60" s="723"/>
      <c r="AE60" s="606" t="s">
        <v>35</v>
      </c>
      <c r="AF60" s="607"/>
      <c r="AG60" s="607"/>
      <c r="AH60" s="607"/>
      <c r="AI60" s="607"/>
      <c r="AJ60" s="607"/>
      <c r="AK60" s="607"/>
      <c r="AL60" s="607"/>
      <c r="AM60" s="607"/>
      <c r="AN60" s="820"/>
      <c r="AO60" s="821"/>
      <c r="AP60" s="612"/>
      <c r="AQ60" s="613"/>
      <c r="AR60" s="613"/>
      <c r="AS60" s="613"/>
      <c r="AT60" s="613"/>
      <c r="AU60" s="613"/>
      <c r="AV60" s="613"/>
      <c r="AW60" s="614"/>
      <c r="AX60" s="166"/>
      <c r="AY60" s="167"/>
      <c r="AZ60" s="167"/>
      <c r="BA60" s="168"/>
      <c r="BB60" s="169"/>
      <c r="BC60" s="170"/>
      <c r="BD60" s="170"/>
      <c r="BE60" s="171"/>
    </row>
    <row r="61" spans="2:57" s="14" customFormat="1" ht="57.75" customHeight="1">
      <c r="B61" s="649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652" t="s">
        <v>58</v>
      </c>
      <c r="U61" s="819"/>
      <c r="V61" s="332"/>
      <c r="W61" s="324"/>
      <c r="X61" s="324"/>
      <c r="Y61" s="333"/>
      <c r="Z61" s="333"/>
      <c r="AA61" s="333"/>
      <c r="AB61" s="621"/>
      <c r="AC61" s="622"/>
      <c r="AD61" s="723"/>
      <c r="AE61" s="606" t="s">
        <v>36</v>
      </c>
      <c r="AF61" s="607"/>
      <c r="AG61" s="607"/>
      <c r="AH61" s="607"/>
      <c r="AI61" s="607"/>
      <c r="AJ61" s="607"/>
      <c r="AK61" s="607"/>
      <c r="AL61" s="607"/>
      <c r="AM61" s="607"/>
      <c r="AN61" s="820"/>
      <c r="AO61" s="821"/>
      <c r="AP61" s="612">
        <v>2</v>
      </c>
      <c r="AQ61" s="613"/>
      <c r="AR61" s="613"/>
      <c r="AS61" s="613"/>
      <c r="AT61" s="613"/>
      <c r="AU61" s="613"/>
      <c r="AV61" s="613"/>
      <c r="AW61" s="614"/>
      <c r="AX61" s="166">
        <v>1</v>
      </c>
      <c r="AY61" s="167"/>
      <c r="AZ61" s="167"/>
      <c r="BA61" s="168"/>
      <c r="BB61" s="169">
        <v>1</v>
      </c>
      <c r="BC61" s="170"/>
      <c r="BD61" s="170"/>
      <c r="BE61" s="171"/>
    </row>
    <row r="62" spans="2:57" s="14" customFormat="1" ht="60.75" customHeight="1">
      <c r="B62" s="649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653" t="s">
        <v>59</v>
      </c>
      <c r="U62" s="819"/>
      <c r="V62" s="332"/>
      <c r="W62" s="324"/>
      <c r="X62" s="324"/>
      <c r="Y62" s="325"/>
      <c r="Z62" s="325"/>
      <c r="AA62" s="325"/>
      <c r="AB62" s="621"/>
      <c r="AC62" s="622"/>
      <c r="AD62" s="723"/>
      <c r="AE62" s="606" t="s">
        <v>23</v>
      </c>
      <c r="AF62" s="607"/>
      <c r="AG62" s="607"/>
      <c r="AH62" s="607"/>
      <c r="AI62" s="607"/>
      <c r="AJ62" s="607"/>
      <c r="AK62" s="607"/>
      <c r="AL62" s="607"/>
      <c r="AM62" s="607"/>
      <c r="AN62" s="820"/>
      <c r="AO62" s="821"/>
      <c r="AP62" s="612"/>
      <c r="AQ62" s="613"/>
      <c r="AR62" s="613"/>
      <c r="AS62" s="613"/>
      <c r="AT62" s="613"/>
      <c r="AU62" s="613"/>
      <c r="AV62" s="613"/>
      <c r="AW62" s="614"/>
      <c r="AX62" s="166"/>
      <c r="AY62" s="167"/>
      <c r="AZ62" s="167"/>
      <c r="BA62" s="168"/>
      <c r="BB62" s="169"/>
      <c r="BC62" s="170"/>
      <c r="BD62" s="170"/>
      <c r="BE62" s="171"/>
    </row>
    <row r="63" spans="2:57" s="14" customFormat="1" ht="54.75" customHeight="1">
      <c r="B63" s="649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653" t="s">
        <v>60</v>
      </c>
      <c r="U63" s="653"/>
      <c r="V63" s="332"/>
      <c r="W63" s="324"/>
      <c r="X63" s="324"/>
      <c r="Y63" s="325"/>
      <c r="Z63" s="325"/>
      <c r="AA63" s="325"/>
      <c r="AB63" s="621"/>
      <c r="AC63" s="622"/>
      <c r="AD63" s="723"/>
      <c r="AE63" s="606" t="s">
        <v>24</v>
      </c>
      <c r="AF63" s="607"/>
      <c r="AG63" s="607"/>
      <c r="AH63" s="607"/>
      <c r="AI63" s="607"/>
      <c r="AJ63" s="607"/>
      <c r="AK63" s="607"/>
      <c r="AL63" s="607"/>
      <c r="AM63" s="607"/>
      <c r="AN63" s="820"/>
      <c r="AO63" s="821"/>
      <c r="AP63" s="612"/>
      <c r="AQ63" s="613"/>
      <c r="AR63" s="613"/>
      <c r="AS63" s="613"/>
      <c r="AT63" s="613"/>
      <c r="AU63" s="613"/>
      <c r="AV63" s="613"/>
      <c r="AW63" s="614"/>
      <c r="AX63" s="166"/>
      <c r="AY63" s="167"/>
      <c r="AZ63" s="167"/>
      <c r="BA63" s="168"/>
      <c r="BB63" s="169"/>
      <c r="BC63" s="170"/>
      <c r="BD63" s="170"/>
      <c r="BE63" s="171"/>
    </row>
    <row r="64" spans="2:57" s="14" customFormat="1" ht="63.75" customHeight="1" thickBot="1">
      <c r="B64" s="649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653" t="s">
        <v>61</v>
      </c>
      <c r="U64" s="819"/>
      <c r="V64" s="819"/>
      <c r="W64" s="324"/>
      <c r="X64" s="324"/>
      <c r="Y64" s="325"/>
      <c r="Z64" s="325"/>
      <c r="AA64" s="325"/>
      <c r="AB64" s="624"/>
      <c r="AC64" s="625"/>
      <c r="AD64" s="818"/>
      <c r="AE64" s="604" t="s">
        <v>37</v>
      </c>
      <c r="AF64" s="605"/>
      <c r="AG64" s="605"/>
      <c r="AH64" s="605"/>
      <c r="AI64" s="605"/>
      <c r="AJ64" s="605"/>
      <c r="AK64" s="605"/>
      <c r="AL64" s="605"/>
      <c r="AM64" s="605"/>
      <c r="AN64" s="829"/>
      <c r="AO64" s="830"/>
      <c r="AP64" s="626">
        <v>3</v>
      </c>
      <c r="AQ64" s="627"/>
      <c r="AR64" s="627"/>
      <c r="AS64" s="627"/>
      <c r="AT64" s="627"/>
      <c r="AU64" s="627"/>
      <c r="AV64" s="627"/>
      <c r="AW64" s="628"/>
      <c r="AX64" s="172">
        <v>1</v>
      </c>
      <c r="AY64" s="173"/>
      <c r="AZ64" s="173"/>
      <c r="BA64" s="174"/>
      <c r="BB64" s="117">
        <v>2</v>
      </c>
      <c r="BC64" s="175"/>
      <c r="BD64" s="175"/>
      <c r="BE64" s="176"/>
    </row>
    <row r="65" spans="23:41" s="14" customFormat="1" ht="54" customHeight="1">
      <c r="W65" s="336"/>
      <c r="X65" s="336"/>
      <c r="Y65" s="336"/>
      <c r="Z65" s="336"/>
      <c r="AA65" s="336"/>
      <c r="AB65" s="336"/>
      <c r="AC65" s="3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2:56" s="14" customFormat="1" ht="33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V66" s="399"/>
      <c r="W66" s="399"/>
      <c r="X66" s="399"/>
      <c r="Y66" s="15"/>
      <c r="Z66" s="15"/>
      <c r="AA66" s="15"/>
      <c r="AB66" s="15"/>
      <c r="AC66" s="15"/>
      <c r="AD66" s="15"/>
      <c r="AE66" s="15"/>
      <c r="AF66" s="667" t="s">
        <v>151</v>
      </c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67"/>
      <c r="AT66" s="667"/>
      <c r="AU66" s="667"/>
      <c r="AV66" s="667"/>
      <c r="AW66" s="667"/>
      <c r="AX66" s="667"/>
      <c r="AY66" s="667"/>
      <c r="AZ66" s="667"/>
      <c r="BA66" s="667"/>
      <c r="BB66" s="667"/>
      <c r="BC66" s="667"/>
      <c r="BD66" s="22"/>
    </row>
    <row r="67" spans="21:56" s="14" customFormat="1" ht="24.75" customHeight="1">
      <c r="U67" s="57"/>
      <c r="V67" s="21"/>
      <c r="W67" s="21"/>
      <c r="X67" s="21"/>
      <c r="Y67" s="15"/>
      <c r="Z67" s="15"/>
      <c r="AA67" s="400"/>
      <c r="AB67" s="15"/>
      <c r="AC67" s="15"/>
      <c r="AD67" s="15"/>
      <c r="AE67" s="21"/>
      <c r="AF67" s="15"/>
      <c r="AG67" s="15"/>
      <c r="AH67" s="15"/>
      <c r="AI67" s="15"/>
      <c r="AJ67" s="15"/>
      <c r="AK67" s="21"/>
      <c r="AL67" s="21"/>
      <c r="AM67" s="21"/>
      <c r="AN67" s="15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</row>
    <row r="68" spans="21:56" s="14" customFormat="1" ht="24.75" customHeight="1">
      <c r="U68" s="57"/>
      <c r="V68" s="392"/>
      <c r="W68" s="392"/>
      <c r="X68" s="392"/>
      <c r="Y68" s="392"/>
      <c r="Z68" s="401"/>
      <c r="AA68" s="402"/>
      <c r="AB68" s="403"/>
      <c r="AC68" s="404"/>
      <c r="AD68" s="404"/>
      <c r="AE68" s="404"/>
      <c r="AF68" s="404"/>
      <c r="AG68" s="404"/>
      <c r="AH68" s="15"/>
      <c r="AI68" s="15"/>
      <c r="AJ68" s="15"/>
      <c r="AK68" s="21"/>
      <c r="AL68" s="21"/>
      <c r="AM68" s="21"/>
      <c r="AN68" s="15"/>
      <c r="AO68" s="30"/>
      <c r="AP68" s="31"/>
      <c r="AQ68" s="30"/>
      <c r="AR68" s="31"/>
      <c r="AS68" s="32"/>
      <c r="AT68" s="3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256" s="14" customFormat="1" ht="36.75" customHeight="1">
      <c r="A69" s="508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11" t="s">
        <v>113</v>
      </c>
      <c r="V69" s="512"/>
      <c r="W69" s="513"/>
      <c r="X69" s="514"/>
      <c r="Y69" s="514"/>
      <c r="Z69" s="515" t="s">
        <v>152</v>
      </c>
      <c r="AA69" s="516"/>
      <c r="AB69" s="515"/>
      <c r="AC69" s="517"/>
      <c r="AD69" s="518"/>
      <c r="AE69" s="518"/>
      <c r="AF69" s="513"/>
      <c r="AG69" s="519"/>
      <c r="AH69" s="519"/>
      <c r="AI69" s="518"/>
      <c r="AJ69" s="517"/>
      <c r="AK69" s="518"/>
      <c r="AL69" s="666" t="s">
        <v>153</v>
      </c>
      <c r="AM69" s="666"/>
      <c r="AN69" s="666"/>
      <c r="AO69" s="666"/>
      <c r="AP69" s="666"/>
      <c r="AQ69" s="666"/>
      <c r="AR69" s="666"/>
      <c r="AS69" s="666"/>
      <c r="AT69" s="666"/>
      <c r="AU69" s="666"/>
      <c r="AV69" s="515"/>
      <c r="AW69" s="520" t="s">
        <v>154</v>
      </c>
      <c r="AX69" s="515"/>
      <c r="AY69" s="521"/>
      <c r="AZ69" s="521"/>
      <c r="BA69" s="516" t="s">
        <v>155</v>
      </c>
      <c r="BB69" s="521"/>
      <c r="BC69" s="515"/>
      <c r="BD69" s="508"/>
      <c r="BE69" s="508"/>
      <c r="BF69" s="508"/>
      <c r="BG69" s="508"/>
      <c r="BH69" s="508"/>
      <c r="BI69" s="508"/>
      <c r="BJ69" s="508"/>
      <c r="BK69" s="508"/>
      <c r="BL69" s="508"/>
      <c r="BM69" s="508"/>
      <c r="BN69" s="508"/>
      <c r="BO69" s="508"/>
      <c r="BP69" s="508"/>
      <c r="BQ69" s="508"/>
      <c r="BR69" s="508"/>
      <c r="BS69" s="508"/>
      <c r="BT69" s="508"/>
      <c r="BU69" s="508"/>
      <c r="BV69" s="508"/>
      <c r="BW69" s="508"/>
      <c r="BX69" s="508"/>
      <c r="BY69" s="508"/>
      <c r="BZ69" s="508"/>
      <c r="CA69" s="508"/>
      <c r="CB69" s="508"/>
      <c r="CC69" s="508"/>
      <c r="CD69" s="508"/>
      <c r="CE69" s="508"/>
      <c r="CF69" s="508"/>
      <c r="CG69" s="508"/>
      <c r="CH69" s="508"/>
      <c r="CI69" s="508"/>
      <c r="CJ69" s="508"/>
      <c r="CK69" s="508"/>
      <c r="CL69" s="508"/>
      <c r="CM69" s="508"/>
      <c r="CN69" s="508"/>
      <c r="CO69" s="508"/>
      <c r="CP69" s="508"/>
      <c r="CQ69" s="508"/>
      <c r="CR69" s="508"/>
      <c r="CS69" s="508"/>
      <c r="CT69" s="508"/>
      <c r="CU69" s="508"/>
      <c r="CV69" s="508"/>
      <c r="CW69" s="508"/>
      <c r="CX69" s="508"/>
      <c r="CY69" s="508"/>
      <c r="CZ69" s="508"/>
      <c r="DA69" s="508"/>
      <c r="DB69" s="508"/>
      <c r="DC69" s="508"/>
      <c r="DD69" s="508"/>
      <c r="DE69" s="508"/>
      <c r="DF69" s="508"/>
      <c r="DG69" s="508"/>
      <c r="DH69" s="508"/>
      <c r="DI69" s="508"/>
      <c r="DJ69" s="508"/>
      <c r="DK69" s="508"/>
      <c r="DL69" s="508"/>
      <c r="DM69" s="508"/>
      <c r="DN69" s="508"/>
      <c r="DO69" s="508"/>
      <c r="DP69" s="508"/>
      <c r="DQ69" s="508"/>
      <c r="DR69" s="508"/>
      <c r="DS69" s="508"/>
      <c r="DT69" s="508"/>
      <c r="DU69" s="508"/>
      <c r="DV69" s="508"/>
      <c r="DW69" s="508"/>
      <c r="DX69" s="508"/>
      <c r="DY69" s="508"/>
      <c r="DZ69" s="508"/>
      <c r="EA69" s="508"/>
      <c r="EB69" s="508"/>
      <c r="EC69" s="508"/>
      <c r="ED69" s="508"/>
      <c r="EE69" s="508"/>
      <c r="EF69" s="508"/>
      <c r="EG69" s="508"/>
      <c r="EH69" s="508"/>
      <c r="EI69" s="508"/>
      <c r="EJ69" s="508"/>
      <c r="EK69" s="508"/>
      <c r="EL69" s="508"/>
      <c r="EM69" s="508"/>
      <c r="EN69" s="508"/>
      <c r="EO69" s="508"/>
      <c r="EP69" s="508"/>
      <c r="EQ69" s="508"/>
      <c r="ER69" s="508"/>
      <c r="ES69" s="508"/>
      <c r="ET69" s="508"/>
      <c r="EU69" s="508"/>
      <c r="EV69" s="508"/>
      <c r="EW69" s="508"/>
      <c r="EX69" s="508"/>
      <c r="EY69" s="508"/>
      <c r="EZ69" s="508"/>
      <c r="FA69" s="508"/>
      <c r="FB69" s="508"/>
      <c r="FC69" s="508"/>
      <c r="FD69" s="508"/>
      <c r="FE69" s="508"/>
      <c r="FF69" s="508"/>
      <c r="FG69" s="508"/>
      <c r="FH69" s="508"/>
      <c r="FI69" s="508"/>
      <c r="FJ69" s="508"/>
      <c r="FK69" s="508"/>
      <c r="FL69" s="508"/>
      <c r="FM69" s="508"/>
      <c r="FN69" s="508"/>
      <c r="FO69" s="508"/>
      <c r="FP69" s="508"/>
      <c r="FQ69" s="508"/>
      <c r="FR69" s="508"/>
      <c r="FS69" s="508"/>
      <c r="FT69" s="508"/>
      <c r="FU69" s="508"/>
      <c r="FV69" s="508"/>
      <c r="FW69" s="508"/>
      <c r="FX69" s="508"/>
      <c r="FY69" s="508"/>
      <c r="FZ69" s="508"/>
      <c r="GA69" s="508"/>
      <c r="GB69" s="508"/>
      <c r="GC69" s="508"/>
      <c r="GD69" s="508"/>
      <c r="GE69" s="508"/>
      <c r="GF69" s="508"/>
      <c r="GG69" s="508"/>
      <c r="GH69" s="508"/>
      <c r="GI69" s="508"/>
      <c r="GJ69" s="508"/>
      <c r="GK69" s="508"/>
      <c r="GL69" s="508"/>
      <c r="GM69" s="508"/>
      <c r="GN69" s="508"/>
      <c r="GO69" s="508"/>
      <c r="GP69" s="508"/>
      <c r="GQ69" s="508"/>
      <c r="GR69" s="508"/>
      <c r="GS69" s="508"/>
      <c r="GT69" s="508"/>
      <c r="GU69" s="508"/>
      <c r="GV69" s="508"/>
      <c r="GW69" s="508"/>
      <c r="GX69" s="508"/>
      <c r="GY69" s="508"/>
      <c r="GZ69" s="508"/>
      <c r="HA69" s="508"/>
      <c r="HB69" s="508"/>
      <c r="HC69" s="508"/>
      <c r="HD69" s="508"/>
      <c r="HE69" s="508"/>
      <c r="HF69" s="508"/>
      <c r="HG69" s="508"/>
      <c r="HH69" s="508"/>
      <c r="HI69" s="508"/>
      <c r="HJ69" s="508"/>
      <c r="HK69" s="508"/>
      <c r="HL69" s="508"/>
      <c r="HM69" s="508"/>
      <c r="HN69" s="508"/>
      <c r="HO69" s="508"/>
      <c r="HP69" s="508"/>
      <c r="HQ69" s="508"/>
      <c r="HR69" s="508"/>
      <c r="HS69" s="508"/>
      <c r="HT69" s="508"/>
      <c r="HU69" s="508"/>
      <c r="HV69" s="508"/>
      <c r="HW69" s="508"/>
      <c r="HX69" s="508"/>
      <c r="HY69" s="508"/>
      <c r="HZ69" s="508"/>
      <c r="IA69" s="508"/>
      <c r="IB69" s="508"/>
      <c r="IC69" s="508"/>
      <c r="ID69" s="508"/>
      <c r="IE69" s="508"/>
      <c r="IF69" s="508"/>
      <c r="IG69" s="508"/>
      <c r="IH69" s="508"/>
      <c r="II69" s="508"/>
      <c r="IJ69" s="508"/>
      <c r="IK69" s="508"/>
      <c r="IL69" s="508"/>
      <c r="IM69" s="508"/>
      <c r="IN69" s="508"/>
      <c r="IO69" s="508"/>
      <c r="IP69" s="508"/>
      <c r="IQ69" s="508"/>
      <c r="IR69" s="508"/>
      <c r="IS69" s="508"/>
      <c r="IT69" s="508"/>
      <c r="IU69" s="508"/>
      <c r="IV69" s="508"/>
    </row>
    <row r="70" spans="1:256" s="23" customFormat="1" ht="38.25" customHeight="1">
      <c r="A70" s="509"/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3"/>
      <c r="V70" s="524"/>
      <c r="W70" s="525"/>
      <c r="X70" s="526" t="s">
        <v>55</v>
      </c>
      <c r="Y70" s="527"/>
      <c r="Z70" s="528"/>
      <c r="AA70" s="529" t="s">
        <v>56</v>
      </c>
      <c r="AB70" s="530"/>
      <c r="AC70" s="529"/>
      <c r="AD70" s="530"/>
      <c r="AE70" s="531"/>
      <c r="AF70" s="525"/>
      <c r="AG70" s="526"/>
      <c r="AH70" s="527"/>
      <c r="AI70" s="528"/>
      <c r="AJ70" s="529"/>
      <c r="AK70" s="530"/>
      <c r="AL70" s="666"/>
      <c r="AM70" s="666"/>
      <c r="AN70" s="666"/>
      <c r="AO70" s="666"/>
      <c r="AP70" s="666"/>
      <c r="AQ70" s="666"/>
      <c r="AR70" s="666"/>
      <c r="AS70" s="666"/>
      <c r="AT70" s="666"/>
      <c r="AU70" s="666"/>
      <c r="AV70" s="532"/>
      <c r="AW70" s="527"/>
      <c r="AX70" s="529" t="s">
        <v>56</v>
      </c>
      <c r="AY70" s="530"/>
      <c r="AZ70" s="530"/>
      <c r="BA70" s="531"/>
      <c r="BB70" s="533"/>
      <c r="BC70" s="533"/>
      <c r="BD70" s="509"/>
      <c r="BE70" s="509"/>
      <c r="BF70" s="509"/>
      <c r="BG70" s="509"/>
      <c r="BH70" s="509"/>
      <c r="BI70" s="509"/>
      <c r="BJ70" s="509"/>
      <c r="BK70" s="509"/>
      <c r="BL70" s="509"/>
      <c r="BM70" s="509"/>
      <c r="BN70" s="509"/>
      <c r="BO70" s="509"/>
      <c r="BP70" s="509"/>
      <c r="BQ70" s="509"/>
      <c r="BR70" s="509"/>
      <c r="BS70" s="509"/>
      <c r="BT70" s="509"/>
      <c r="BU70" s="509"/>
      <c r="BV70" s="509"/>
      <c r="BW70" s="509"/>
      <c r="BX70" s="509"/>
      <c r="BY70" s="509"/>
      <c r="BZ70" s="509"/>
      <c r="CA70" s="509"/>
      <c r="CB70" s="509"/>
      <c r="CC70" s="509"/>
      <c r="CD70" s="509"/>
      <c r="CE70" s="509"/>
      <c r="CF70" s="509"/>
      <c r="CG70" s="509"/>
      <c r="CH70" s="509"/>
      <c r="CI70" s="509"/>
      <c r="CJ70" s="509"/>
      <c r="CK70" s="509"/>
      <c r="CL70" s="509"/>
      <c r="CM70" s="509"/>
      <c r="CN70" s="509"/>
      <c r="CO70" s="509"/>
      <c r="CP70" s="509"/>
      <c r="CQ70" s="509"/>
      <c r="CR70" s="509"/>
      <c r="CS70" s="509"/>
      <c r="CT70" s="509"/>
      <c r="CU70" s="509"/>
      <c r="CV70" s="509"/>
      <c r="CW70" s="509"/>
      <c r="CX70" s="509"/>
      <c r="CY70" s="509"/>
      <c r="CZ70" s="509"/>
      <c r="DA70" s="509"/>
      <c r="DB70" s="509"/>
      <c r="DC70" s="509"/>
      <c r="DD70" s="509"/>
      <c r="DE70" s="509"/>
      <c r="DF70" s="509"/>
      <c r="DG70" s="509"/>
      <c r="DH70" s="509"/>
      <c r="DI70" s="509"/>
      <c r="DJ70" s="509"/>
      <c r="DK70" s="509"/>
      <c r="DL70" s="509"/>
      <c r="DM70" s="509"/>
      <c r="DN70" s="509"/>
      <c r="DO70" s="509"/>
      <c r="DP70" s="509"/>
      <c r="DQ70" s="509"/>
      <c r="DR70" s="509"/>
      <c r="DS70" s="509"/>
      <c r="DT70" s="509"/>
      <c r="DU70" s="509"/>
      <c r="DV70" s="509"/>
      <c r="DW70" s="509"/>
      <c r="DX70" s="509"/>
      <c r="DY70" s="509"/>
      <c r="DZ70" s="509"/>
      <c r="EA70" s="509"/>
      <c r="EB70" s="509"/>
      <c r="EC70" s="509"/>
      <c r="ED70" s="509"/>
      <c r="EE70" s="509"/>
      <c r="EF70" s="509"/>
      <c r="EG70" s="509"/>
      <c r="EH70" s="509"/>
      <c r="EI70" s="509"/>
      <c r="EJ70" s="509"/>
      <c r="EK70" s="509"/>
      <c r="EL70" s="509"/>
      <c r="EM70" s="509"/>
      <c r="EN70" s="509"/>
      <c r="EO70" s="509"/>
      <c r="EP70" s="509"/>
      <c r="EQ70" s="509"/>
      <c r="ER70" s="509"/>
      <c r="ES70" s="509"/>
      <c r="ET70" s="509"/>
      <c r="EU70" s="509"/>
      <c r="EV70" s="509"/>
      <c r="EW70" s="509"/>
      <c r="EX70" s="509"/>
      <c r="EY70" s="509"/>
      <c r="EZ70" s="509"/>
      <c r="FA70" s="509"/>
      <c r="FB70" s="509"/>
      <c r="FC70" s="509"/>
      <c r="FD70" s="509"/>
      <c r="FE70" s="509"/>
      <c r="FF70" s="509"/>
      <c r="FG70" s="509"/>
      <c r="FH70" s="509"/>
      <c r="FI70" s="509"/>
      <c r="FJ70" s="509"/>
      <c r="FK70" s="509"/>
      <c r="FL70" s="509"/>
      <c r="FM70" s="509"/>
      <c r="FN70" s="509"/>
      <c r="FO70" s="509"/>
      <c r="FP70" s="509"/>
      <c r="FQ70" s="509"/>
      <c r="FR70" s="509"/>
      <c r="FS70" s="509"/>
      <c r="FT70" s="509"/>
      <c r="FU70" s="509"/>
      <c r="FV70" s="509"/>
      <c r="FW70" s="509"/>
      <c r="FX70" s="509"/>
      <c r="FY70" s="509"/>
      <c r="FZ70" s="509"/>
      <c r="GA70" s="509"/>
      <c r="GB70" s="509"/>
      <c r="GC70" s="509"/>
      <c r="GD70" s="509"/>
      <c r="GE70" s="509"/>
      <c r="GF70" s="509"/>
      <c r="GG70" s="509"/>
      <c r="GH70" s="509"/>
      <c r="GI70" s="509"/>
      <c r="GJ70" s="509"/>
      <c r="GK70" s="509"/>
      <c r="GL70" s="509"/>
      <c r="GM70" s="509"/>
      <c r="GN70" s="509"/>
      <c r="GO70" s="509"/>
      <c r="GP70" s="509"/>
      <c r="GQ70" s="509"/>
      <c r="GR70" s="509"/>
      <c r="GS70" s="509"/>
      <c r="GT70" s="509"/>
      <c r="GU70" s="509"/>
      <c r="GV70" s="509"/>
      <c r="GW70" s="509"/>
      <c r="GX70" s="509"/>
      <c r="GY70" s="509"/>
      <c r="GZ70" s="509"/>
      <c r="HA70" s="509"/>
      <c r="HB70" s="509"/>
      <c r="HC70" s="509"/>
      <c r="HD70" s="509"/>
      <c r="HE70" s="509"/>
      <c r="HF70" s="509"/>
      <c r="HG70" s="509"/>
      <c r="HH70" s="509"/>
      <c r="HI70" s="509"/>
      <c r="HJ70" s="509"/>
      <c r="HK70" s="509"/>
      <c r="HL70" s="509"/>
      <c r="HM70" s="509"/>
      <c r="HN70" s="509"/>
      <c r="HO70" s="509"/>
      <c r="HP70" s="509"/>
      <c r="HQ70" s="509"/>
      <c r="HR70" s="509"/>
      <c r="HS70" s="509"/>
      <c r="HT70" s="509"/>
      <c r="HU70" s="509"/>
      <c r="HV70" s="509"/>
      <c r="HW70" s="509"/>
      <c r="HX70" s="509"/>
      <c r="HY70" s="509"/>
      <c r="HZ70" s="509"/>
      <c r="IA70" s="509"/>
      <c r="IB70" s="509"/>
      <c r="IC70" s="509"/>
      <c r="ID70" s="509"/>
      <c r="IE70" s="509"/>
      <c r="IF70" s="509"/>
      <c r="IG70" s="509"/>
      <c r="IH70" s="509"/>
      <c r="II70" s="509"/>
      <c r="IJ70" s="509"/>
      <c r="IK70" s="509"/>
      <c r="IL70" s="509"/>
      <c r="IM70" s="509"/>
      <c r="IN70" s="509"/>
      <c r="IO70" s="509"/>
      <c r="IP70" s="509"/>
      <c r="IQ70" s="509"/>
      <c r="IR70" s="509"/>
      <c r="IS70" s="509"/>
      <c r="IT70" s="509"/>
      <c r="IU70" s="509"/>
      <c r="IV70" s="509"/>
    </row>
    <row r="71" spans="2:53" s="23" customFormat="1" ht="38.2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91"/>
      <c r="V71" s="58"/>
      <c r="W71" s="43"/>
      <c r="X71" s="44"/>
      <c r="Y71" s="34"/>
      <c r="AA71" s="35"/>
      <c r="AB71" s="36"/>
      <c r="AC71" s="37"/>
      <c r="AD71" s="37"/>
      <c r="AE71" s="37"/>
      <c r="AF71" s="37"/>
      <c r="AH71" s="406"/>
      <c r="AS71" s="34"/>
      <c r="AU71" s="35"/>
      <c r="AW71" s="36"/>
      <c r="AX71" s="37"/>
      <c r="AY71" s="37"/>
      <c r="AZ71" s="37"/>
      <c r="BA71" s="37"/>
    </row>
    <row r="72" spans="2:53" s="14" customFormat="1" ht="24.75" customHeight="1">
      <c r="B72" s="53"/>
      <c r="U72" s="54"/>
      <c r="V72" s="38"/>
      <c r="W72" s="55"/>
      <c r="X72" s="56"/>
      <c r="Y72" s="56"/>
      <c r="Z72" s="56"/>
      <c r="AA72" s="44"/>
      <c r="AB72" s="44"/>
      <c r="AC72" s="44"/>
      <c r="AD72" s="44"/>
      <c r="AE72" s="35"/>
      <c r="AF72" s="46"/>
      <c r="AH72" s="15"/>
      <c r="AI72" s="15"/>
      <c r="AJ72" s="15"/>
      <c r="AK72" s="15"/>
      <c r="AL72" s="15"/>
      <c r="AM72" s="15"/>
      <c r="AN72" s="15"/>
      <c r="AO72" s="38"/>
      <c r="AP72" s="38"/>
      <c r="AQ72" s="38"/>
      <c r="AS72" s="38"/>
      <c r="AT72" s="38"/>
      <c r="AU72" s="39"/>
      <c r="AV72" s="39"/>
      <c r="AW72" s="40"/>
      <c r="AX72" s="39"/>
      <c r="AY72" s="39"/>
      <c r="AZ72" s="41"/>
      <c r="BA72" s="41"/>
    </row>
    <row r="73" spans="21:53" s="14" customFormat="1" ht="24.75" customHeight="1">
      <c r="U73" s="57"/>
      <c r="V73" s="58"/>
      <c r="W73" s="43"/>
      <c r="X73" s="59"/>
      <c r="Y73" s="44"/>
      <c r="Z73" s="44"/>
      <c r="AA73" s="45"/>
      <c r="AB73" s="60"/>
      <c r="AC73" s="46"/>
      <c r="AD73" s="45"/>
      <c r="AE73" s="41"/>
      <c r="AF73" s="45"/>
      <c r="AH73" s="15"/>
      <c r="AI73" s="15"/>
      <c r="AJ73" s="15"/>
      <c r="AK73" s="15"/>
      <c r="AL73" s="15"/>
      <c r="AM73" s="21"/>
      <c r="AN73" s="15"/>
      <c r="AO73" s="42"/>
      <c r="AP73" s="43"/>
      <c r="AQ73" s="43"/>
      <c r="AR73" s="38"/>
      <c r="AS73" s="38"/>
      <c r="AT73" s="44"/>
      <c r="AU73" s="45"/>
      <c r="AV73" s="46"/>
      <c r="AW73" s="46"/>
      <c r="AX73" s="41"/>
      <c r="AY73" s="46"/>
      <c r="AZ73" s="45"/>
      <c r="BA73" s="45"/>
    </row>
    <row r="74" spans="2:53" s="14" customFormat="1" ht="36.75" customHeight="1">
      <c r="B74" s="48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8"/>
      <c r="W74" s="409"/>
      <c r="X74" s="410"/>
      <c r="Y74" s="411"/>
      <c r="Z74" s="407"/>
      <c r="AA74" s="412"/>
      <c r="AB74" s="36"/>
      <c r="AC74" s="55"/>
      <c r="AE74" s="37"/>
      <c r="AF74" s="55"/>
      <c r="AH74" s="6"/>
      <c r="AI74" s="6"/>
      <c r="AJ74" s="6"/>
      <c r="AK74" s="6"/>
      <c r="AL74" s="6"/>
      <c r="AM74" s="6"/>
      <c r="AN74" s="6"/>
      <c r="AO74" s="6"/>
      <c r="AP74" s="11"/>
      <c r="AQ74" s="47"/>
      <c r="AS74" s="34"/>
      <c r="AU74" s="35"/>
      <c r="AV74" s="23"/>
      <c r="AW74" s="36"/>
      <c r="AX74" s="37"/>
      <c r="AY74" s="37"/>
      <c r="AZ74" s="37"/>
      <c r="BA74" s="37"/>
    </row>
    <row r="75" spans="22:53" s="14" customFormat="1" ht="14.25" customHeight="1">
      <c r="V75" s="21"/>
      <c r="W75" s="21"/>
      <c r="X75" s="21"/>
      <c r="Y75" s="414"/>
      <c r="Z75" s="414"/>
      <c r="AA75" s="414"/>
      <c r="AB75" s="414"/>
      <c r="AC75" s="414"/>
      <c r="AD75" s="414"/>
      <c r="AE75" s="16"/>
      <c r="AF75" s="16"/>
      <c r="AG75" s="16"/>
      <c r="AQ75" s="16"/>
      <c r="AR75" s="16"/>
      <c r="AS75" s="21"/>
      <c r="AT75" s="21"/>
      <c r="AU75" s="21"/>
      <c r="AV75" s="21"/>
      <c r="AW75" s="21"/>
      <c r="AX75" s="21"/>
      <c r="AY75" s="21"/>
      <c r="AZ75" s="21"/>
      <c r="BA75" s="21"/>
    </row>
    <row r="76" spans="21:53" s="14" customFormat="1" ht="18" customHeight="1">
      <c r="U76" s="415"/>
      <c r="V76" s="277"/>
      <c r="W76" s="416"/>
      <c r="X76" s="394"/>
      <c r="Y76" s="414"/>
      <c r="Z76" s="414"/>
      <c r="AA76" s="414"/>
      <c r="AB76" s="414"/>
      <c r="AC76" s="414"/>
      <c r="AD76" s="414"/>
      <c r="AE76" s="15"/>
      <c r="AF76" s="16"/>
      <c r="AG76" s="16"/>
      <c r="AQ76" s="16"/>
      <c r="AR76" s="16"/>
      <c r="AS76" s="21"/>
      <c r="AT76" s="25"/>
      <c r="AU76" s="25"/>
      <c r="AV76" s="25"/>
      <c r="AW76" s="25"/>
      <c r="AX76" s="25"/>
      <c r="AY76" s="25"/>
      <c r="AZ76" s="21"/>
      <c r="BA76" s="21"/>
    </row>
    <row r="77" spans="21:51" s="14" customFormat="1" ht="15">
      <c r="U77" s="57"/>
      <c r="Y77" s="17"/>
      <c r="Z77" s="17"/>
      <c r="AA77" s="400"/>
      <c r="AB77" s="17"/>
      <c r="AC77" s="17"/>
      <c r="AD77" s="17"/>
      <c r="AF77" s="400"/>
      <c r="AG77" s="400"/>
      <c r="AH77" s="17"/>
      <c r="AI77" s="17"/>
      <c r="AJ77" s="17"/>
      <c r="AK77" s="17"/>
      <c r="AL77" s="17"/>
      <c r="AN77" s="17"/>
      <c r="AO77" s="17"/>
      <c r="AS77" s="11"/>
      <c r="AT77" s="11"/>
      <c r="AU77" s="11"/>
      <c r="AV77" s="11"/>
      <c r="AW77" s="11"/>
      <c r="AX77" s="11"/>
      <c r="AY77" s="11"/>
    </row>
    <row r="78" spans="21:30" ht="12.75">
      <c r="U78" s="11"/>
      <c r="V78" s="417"/>
      <c r="W78" s="11"/>
      <c r="X78" s="417"/>
      <c r="Y78" s="11"/>
      <c r="Z78" s="11"/>
      <c r="AA78" s="11"/>
      <c r="AB78" s="11"/>
      <c r="AC78" s="11"/>
      <c r="AD78" s="11"/>
    </row>
    <row r="83" ht="12.75">
      <c r="AA83" s="241" t="s">
        <v>70</v>
      </c>
    </row>
  </sheetData>
  <sheetProtection/>
  <mergeCells count="135">
    <mergeCell ref="AF66:BC66"/>
    <mergeCell ref="AL69:AU70"/>
    <mergeCell ref="AE63:AO63"/>
    <mergeCell ref="AP63:AW63"/>
    <mergeCell ref="T64:V64"/>
    <mergeCell ref="AE64:AO64"/>
    <mergeCell ref="AP64:AW64"/>
    <mergeCell ref="AE60:AO60"/>
    <mergeCell ref="AP60:AW60"/>
    <mergeCell ref="T61:U61"/>
    <mergeCell ref="AE61:AO61"/>
    <mergeCell ref="AP61:AW61"/>
    <mergeCell ref="T62:U62"/>
    <mergeCell ref="AE62:AO62"/>
    <mergeCell ref="AP62:AW62"/>
    <mergeCell ref="AE57:AO57"/>
    <mergeCell ref="AP57:AW57"/>
    <mergeCell ref="U58:V58"/>
    <mergeCell ref="AE58:AO58"/>
    <mergeCell ref="AP58:AW58"/>
    <mergeCell ref="U59:V59"/>
    <mergeCell ref="AE59:AO59"/>
    <mergeCell ref="AP59:AW59"/>
    <mergeCell ref="T53:V53"/>
    <mergeCell ref="W53:AD53"/>
    <mergeCell ref="B54:AD54"/>
    <mergeCell ref="B55:AD55"/>
    <mergeCell ref="B56:AD56"/>
    <mergeCell ref="B57:B64"/>
    <mergeCell ref="U57:V57"/>
    <mergeCell ref="AB57:AD64"/>
    <mergeCell ref="U60:V60"/>
    <mergeCell ref="T63:U63"/>
    <mergeCell ref="T50:V50"/>
    <mergeCell ref="W50:AD50"/>
    <mergeCell ref="T51:V51"/>
    <mergeCell ref="W51:AD51"/>
    <mergeCell ref="T52:V52"/>
    <mergeCell ref="W52:AD52"/>
    <mergeCell ref="T47:V47"/>
    <mergeCell ref="W47:AD47"/>
    <mergeCell ref="T48:V48"/>
    <mergeCell ref="W48:AD48"/>
    <mergeCell ref="T49:V49"/>
    <mergeCell ref="W49:AD49"/>
    <mergeCell ref="T42:V42"/>
    <mergeCell ref="W42:AD42"/>
    <mergeCell ref="B43:AD43"/>
    <mergeCell ref="B44:BE44"/>
    <mergeCell ref="T46:V46"/>
    <mergeCell ref="W46:AD46"/>
    <mergeCell ref="B45:BE45"/>
    <mergeCell ref="B37:AD37"/>
    <mergeCell ref="B38:AD38"/>
    <mergeCell ref="B39:BE39"/>
    <mergeCell ref="B40:BE40"/>
    <mergeCell ref="T41:V41"/>
    <mergeCell ref="W41:AD41"/>
    <mergeCell ref="B33:AD33"/>
    <mergeCell ref="B34:BE34"/>
    <mergeCell ref="T35:V35"/>
    <mergeCell ref="W35:AD35"/>
    <mergeCell ref="T36:V36"/>
    <mergeCell ref="W36:AD36"/>
    <mergeCell ref="T31:V31"/>
    <mergeCell ref="W31:AD31"/>
    <mergeCell ref="W32:AD32"/>
    <mergeCell ref="T27:V27"/>
    <mergeCell ref="W27:AD27"/>
    <mergeCell ref="B28:AD28"/>
    <mergeCell ref="B29:BE29"/>
    <mergeCell ref="T30:V30"/>
    <mergeCell ref="W30:AD30"/>
    <mergeCell ref="W26:AD26"/>
    <mergeCell ref="T23:V23"/>
    <mergeCell ref="W23:AD23"/>
    <mergeCell ref="AW19:AW22"/>
    <mergeCell ref="B24:BE24"/>
    <mergeCell ref="B25:BE25"/>
    <mergeCell ref="T26:V26"/>
    <mergeCell ref="AJ20:AK21"/>
    <mergeCell ref="AL20:AM21"/>
    <mergeCell ref="AN20:AN22"/>
    <mergeCell ref="AX20:BA20"/>
    <mergeCell ref="AR19:AR22"/>
    <mergeCell ref="AT19:AT22"/>
    <mergeCell ref="AU19:AU22"/>
    <mergeCell ref="BB20:BE20"/>
    <mergeCell ref="AX21:AX22"/>
    <mergeCell ref="AY21:BA21"/>
    <mergeCell ref="BB21:BB22"/>
    <mergeCell ref="BC21:BE21"/>
    <mergeCell ref="AV19:AV22"/>
    <mergeCell ref="AX19:BA19"/>
    <mergeCell ref="AX18:BE18"/>
    <mergeCell ref="BB19:BE19"/>
    <mergeCell ref="AE19:AE22"/>
    <mergeCell ref="AF19:AF22"/>
    <mergeCell ref="AG19:AG22"/>
    <mergeCell ref="AH19:AN19"/>
    <mergeCell ref="AP19:AP22"/>
    <mergeCell ref="AQ19:AQ22"/>
    <mergeCell ref="AH20:AI21"/>
    <mergeCell ref="AS19:AS22"/>
    <mergeCell ref="BB13:BG13"/>
    <mergeCell ref="B16:B22"/>
    <mergeCell ref="T16:V22"/>
    <mergeCell ref="W16:AD22"/>
    <mergeCell ref="AE16:AF18"/>
    <mergeCell ref="AG16:AN18"/>
    <mergeCell ref="AO16:AO22"/>
    <mergeCell ref="AP16:AW18"/>
    <mergeCell ref="AX16:BE16"/>
    <mergeCell ref="AX17:BE17"/>
    <mergeCell ref="W10:AC10"/>
    <mergeCell ref="BB10:BG10"/>
    <mergeCell ref="W11:AB11"/>
    <mergeCell ref="AD11:AF11"/>
    <mergeCell ref="BB11:BG11"/>
    <mergeCell ref="B12:V12"/>
    <mergeCell ref="W12:AB12"/>
    <mergeCell ref="BB12:BG12"/>
    <mergeCell ref="BB7:BG7"/>
    <mergeCell ref="T8:U8"/>
    <mergeCell ref="BB8:BG8"/>
    <mergeCell ref="T9:V9"/>
    <mergeCell ref="W9:AB9"/>
    <mergeCell ref="BB9:BG9"/>
    <mergeCell ref="B2:BA2"/>
    <mergeCell ref="B4:BA4"/>
    <mergeCell ref="W5:AN5"/>
    <mergeCell ref="BB5:BG5"/>
    <mergeCell ref="T6:U6"/>
    <mergeCell ref="X6:AN6"/>
    <mergeCell ref="BB6:BG6"/>
  </mergeCells>
  <printOptions/>
  <pageMargins left="0" right="0.17" top="0.393700787401575" bottom="0" header="0" footer="0"/>
  <pageSetup fitToHeight="2" fitToWidth="1" horizontalDpi="600" verticalDpi="600" orientation="portrait" paperSize="9" scale="11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7"/>
  <sheetViews>
    <sheetView view="pageBreakPreview" zoomScale="25" zoomScaleNormal="30" zoomScaleSheetLayoutView="25" zoomScalePageLayoutView="0" workbookViewId="0" topLeftCell="A35">
      <selection activeCell="BK39" sqref="A1:IV16384"/>
    </sheetView>
  </sheetViews>
  <sheetFormatPr defaultColWidth="10.125" defaultRowHeight="12.75"/>
  <cols>
    <col min="1" max="1" width="45.75390625" style="11" customWidth="1"/>
    <col min="2" max="2" width="11.00390625" style="11" customWidth="1"/>
    <col min="3" max="18" width="6.25390625" style="11" hidden="1" customWidth="1"/>
    <col min="19" max="19" width="1.37890625" style="11" hidden="1" customWidth="1"/>
    <col min="20" max="20" width="42.125" style="11" customWidth="1"/>
    <col min="21" max="21" width="42.125" style="238" customWidth="1"/>
    <col min="22" max="22" width="79.875" style="239" customWidth="1"/>
    <col min="23" max="23" width="12.75390625" style="240" customWidth="1"/>
    <col min="24" max="24" width="25.75390625" style="241" customWidth="1"/>
    <col min="25" max="26" width="12.75390625" style="241" customWidth="1"/>
    <col min="27" max="27" width="14.75390625" style="241" customWidth="1"/>
    <col min="28" max="28" width="14.375" style="241" customWidth="1"/>
    <col min="29" max="29" width="12.75390625" style="241" customWidth="1"/>
    <col min="30" max="30" width="12.75390625" style="6" customWidth="1"/>
    <col min="31" max="31" width="19.375" style="6" customWidth="1"/>
    <col min="32" max="32" width="22.25390625" style="6" customWidth="1"/>
    <col min="33" max="33" width="16.25390625" style="6" customWidth="1"/>
    <col min="34" max="34" width="15.00390625" style="6" customWidth="1"/>
    <col min="35" max="35" width="12.375" style="6" customWidth="1"/>
    <col min="36" max="36" width="10.75390625" style="6" customWidth="1"/>
    <col min="37" max="37" width="13.00390625" style="6" customWidth="1"/>
    <col min="38" max="38" width="15.25390625" style="6" customWidth="1"/>
    <col min="39" max="39" width="13.625" style="6" customWidth="1"/>
    <col min="40" max="40" width="14.625" style="6" customWidth="1"/>
    <col min="41" max="41" width="20.00390625" style="6" customWidth="1"/>
    <col min="42" max="43" width="10.75390625" style="11" customWidth="1"/>
    <col min="44" max="44" width="12.125" style="11" customWidth="1"/>
    <col min="45" max="49" width="10.75390625" style="11" customWidth="1"/>
    <col min="50" max="50" width="19.25390625" style="11" customWidth="1"/>
    <col min="51" max="52" width="14.125" style="11" customWidth="1"/>
    <col min="53" max="53" width="16.375" style="11" customWidth="1"/>
    <col min="54" max="55" width="14.125" style="11" customWidth="1"/>
    <col min="56" max="56" width="12.375" style="11" customWidth="1"/>
    <col min="57" max="57" width="10.75390625" style="11" customWidth="1"/>
    <col min="58" max="16384" width="10.125" style="11" customWidth="1"/>
  </cols>
  <sheetData>
    <row r="2" spans="2:88" s="48" customFormat="1" ht="39" customHeight="1">
      <c r="B2" s="654" t="s">
        <v>83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</row>
    <row r="3" ht="15.75" customHeight="1"/>
    <row r="4" spans="2:53" ht="56.25" customHeight="1">
      <c r="B4" s="655" t="s">
        <v>0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965"/>
      <c r="AL4" s="965"/>
      <c r="AM4" s="965"/>
      <c r="AN4" s="965"/>
      <c r="AO4" s="965"/>
      <c r="AP4" s="965"/>
      <c r="AQ4" s="965"/>
      <c r="AR4" s="965"/>
      <c r="AS4" s="965"/>
      <c r="AT4" s="965"/>
      <c r="AU4" s="965"/>
      <c r="AV4" s="965"/>
      <c r="AW4" s="965"/>
      <c r="AX4" s="965"/>
      <c r="AY4" s="965"/>
      <c r="AZ4" s="965"/>
      <c r="BA4" s="965"/>
    </row>
    <row r="5" spans="2:47" ht="42.75" customHeight="1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7"/>
      <c r="V5" s="7"/>
      <c r="W5" s="657" t="s">
        <v>171</v>
      </c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243"/>
      <c r="AL5" s="243"/>
      <c r="AM5" s="243"/>
      <c r="AN5" s="7"/>
      <c r="AO5" s="7"/>
      <c r="AP5" s="7"/>
      <c r="AQ5" s="7"/>
      <c r="AR5" s="7"/>
      <c r="AS5" s="7"/>
      <c r="AT5" s="7"/>
      <c r="AU5" s="7"/>
    </row>
    <row r="6" spans="21:59" ht="50.25" customHeight="1">
      <c r="U6" s="11"/>
      <c r="V6" s="244"/>
      <c r="W6" s="245"/>
      <c r="X6" s="657" t="s">
        <v>172</v>
      </c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8"/>
      <c r="AL6" s="8"/>
      <c r="AM6" s="8"/>
      <c r="AN6" s="8"/>
      <c r="AO6" s="8"/>
      <c r="AP6" s="8"/>
      <c r="AQ6" s="25"/>
      <c r="AR6" s="26"/>
      <c r="AS6" s="8"/>
      <c r="AT6" s="8"/>
      <c r="AU6" s="8"/>
      <c r="AV6" s="7"/>
      <c r="AW6" s="7"/>
      <c r="AX6" s="7"/>
      <c r="AY6" s="7"/>
      <c r="AZ6" s="7"/>
      <c r="BA6" s="7"/>
      <c r="BB6" s="833" t="s">
        <v>108</v>
      </c>
      <c r="BC6" s="834"/>
      <c r="BD6" s="834"/>
      <c r="BE6" s="834"/>
      <c r="BF6" s="834"/>
      <c r="BG6" s="834"/>
    </row>
    <row r="7" spans="20:59" ht="50.25" customHeight="1">
      <c r="T7" s="656" t="s">
        <v>62</v>
      </c>
      <c r="U7" s="656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8"/>
      <c r="AI7" s="8"/>
      <c r="AJ7" s="8"/>
      <c r="AK7" s="8"/>
      <c r="AL7" s="8"/>
      <c r="AM7" s="8"/>
      <c r="AN7" s="8"/>
      <c r="AO7" s="8"/>
      <c r="AP7" s="8"/>
      <c r="AQ7" s="25"/>
      <c r="AR7" s="26"/>
      <c r="AS7" s="8"/>
      <c r="AT7" s="8"/>
      <c r="AU7" s="8"/>
      <c r="AV7" s="7"/>
      <c r="AW7" s="7"/>
      <c r="AX7" s="7"/>
      <c r="AY7" s="7"/>
      <c r="AZ7" s="7"/>
      <c r="BA7" s="7"/>
      <c r="BB7" s="977" t="s">
        <v>135</v>
      </c>
      <c r="BC7" s="977"/>
      <c r="BD7" s="977"/>
      <c r="BE7" s="977"/>
      <c r="BF7" s="977"/>
      <c r="BG7" s="977"/>
    </row>
    <row r="8" spans="2:59" ht="43.5" customHeight="1">
      <c r="B8" s="712" t="s">
        <v>86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AU8" s="27"/>
      <c r="AV8" s="251" t="s">
        <v>1</v>
      </c>
      <c r="AW8" s="252"/>
      <c r="AX8" s="252"/>
      <c r="AY8" s="252"/>
      <c r="AZ8" s="252"/>
      <c r="BA8" s="252"/>
      <c r="BB8" s="662" t="s">
        <v>136</v>
      </c>
      <c r="BC8" s="662"/>
      <c r="BD8" s="662"/>
      <c r="BE8" s="662"/>
      <c r="BF8" s="662"/>
      <c r="BG8" s="662"/>
    </row>
    <row r="9" spans="23:59" ht="42" customHeight="1">
      <c r="W9" s="247" t="s">
        <v>71</v>
      </c>
      <c r="X9" s="248"/>
      <c r="Y9" s="248"/>
      <c r="Z9" s="248"/>
      <c r="AA9" s="248"/>
      <c r="AB9" s="248"/>
      <c r="AC9" s="249" t="s">
        <v>2</v>
      </c>
      <c r="AD9" s="250" t="s">
        <v>106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8"/>
      <c r="AR9" s="26"/>
      <c r="AS9" s="24"/>
      <c r="AT9" s="27"/>
      <c r="AU9" s="27"/>
      <c r="AV9" s="1" t="s">
        <v>3</v>
      </c>
      <c r="AW9" s="252"/>
      <c r="AX9" s="252"/>
      <c r="AY9" s="252"/>
      <c r="AZ9" s="252"/>
      <c r="BA9" s="252"/>
      <c r="BB9" s="978" t="s">
        <v>4</v>
      </c>
      <c r="BC9" s="978"/>
      <c r="BD9" s="978"/>
      <c r="BE9" s="978"/>
      <c r="BF9" s="978"/>
      <c r="BG9" s="978"/>
    </row>
    <row r="10" spans="2:59" ht="87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968" t="s">
        <v>87</v>
      </c>
      <c r="U10" s="968"/>
      <c r="V10" s="968"/>
      <c r="W10" s="979" t="s">
        <v>170</v>
      </c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79"/>
      <c r="AN10" s="979"/>
      <c r="AO10" s="979"/>
      <c r="AP10" s="979"/>
      <c r="AQ10" s="979"/>
      <c r="AR10" s="979"/>
      <c r="AS10" s="979"/>
      <c r="AT10" s="979"/>
      <c r="AU10" s="51"/>
      <c r="AV10" s="1" t="s">
        <v>5</v>
      </c>
      <c r="AW10" s="252"/>
      <c r="AX10" s="252"/>
      <c r="AY10" s="252"/>
      <c r="AZ10" s="252"/>
      <c r="BA10" s="252"/>
      <c r="BB10" s="978" t="s">
        <v>97</v>
      </c>
      <c r="BC10" s="978"/>
      <c r="BD10" s="978"/>
      <c r="BE10" s="978"/>
      <c r="BF10" s="978"/>
      <c r="BG10" s="978"/>
    </row>
    <row r="11" spans="20:73" ht="48" customHeight="1">
      <c r="T11" s="660" t="s">
        <v>147</v>
      </c>
      <c r="U11" s="660"/>
      <c r="V11" s="660"/>
      <c r="W11" s="661" t="s">
        <v>67</v>
      </c>
      <c r="X11" s="966"/>
      <c r="Y11" s="966"/>
      <c r="Z11" s="966"/>
      <c r="AA11" s="966"/>
      <c r="AB11" s="966"/>
      <c r="AC11" s="249" t="s">
        <v>2</v>
      </c>
      <c r="AD11" s="967" t="s">
        <v>57</v>
      </c>
      <c r="AE11" s="967"/>
      <c r="AF11" s="967"/>
      <c r="AG11" s="10"/>
      <c r="AH11" s="10"/>
      <c r="AI11" s="10"/>
      <c r="AJ11" s="10"/>
      <c r="AK11" s="10"/>
      <c r="AL11" s="10"/>
      <c r="AM11" s="10"/>
      <c r="AN11" s="10"/>
      <c r="AO11" s="10"/>
      <c r="AP11" s="9"/>
      <c r="AQ11" s="18"/>
      <c r="AR11" s="258"/>
      <c r="AS11" s="24"/>
      <c r="AT11" s="27"/>
      <c r="AU11" s="27"/>
      <c r="AV11" s="1" t="s">
        <v>6</v>
      </c>
      <c r="AW11" s="252"/>
      <c r="AX11" s="252"/>
      <c r="AY11" s="252"/>
      <c r="AZ11" s="252"/>
      <c r="BA11" s="252"/>
      <c r="BB11" s="658" t="s">
        <v>57</v>
      </c>
      <c r="BC11" s="659"/>
      <c r="BD11" s="659"/>
      <c r="BE11" s="659"/>
      <c r="BF11" s="659"/>
      <c r="BG11" s="659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</row>
    <row r="12" spans="21:73" ht="48" customHeight="1">
      <c r="U12" s="259"/>
      <c r="V12" s="259"/>
      <c r="W12" s="661" t="s">
        <v>7</v>
      </c>
      <c r="X12" s="966"/>
      <c r="Y12" s="966"/>
      <c r="Z12" s="966"/>
      <c r="AA12" s="253"/>
      <c r="AB12" s="253"/>
      <c r="AC12" s="249" t="s">
        <v>2</v>
      </c>
      <c r="AD12" s="254" t="s">
        <v>107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255"/>
      <c r="AR12" s="260"/>
      <c r="AS12" s="261"/>
      <c r="AT12" s="262"/>
      <c r="AU12" s="28"/>
      <c r="AV12" s="18"/>
      <c r="AW12" s="18"/>
      <c r="AX12" s="18"/>
      <c r="AY12" s="18"/>
      <c r="AZ12" s="18"/>
      <c r="BA12" s="18"/>
      <c r="BB12" s="658" t="s">
        <v>149</v>
      </c>
      <c r="BC12" s="659"/>
      <c r="BD12" s="659"/>
      <c r="BE12" s="659"/>
      <c r="BF12" s="659"/>
      <c r="BG12" s="659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</row>
    <row r="13" spans="21:73" ht="48" customHeight="1">
      <c r="U13" s="259"/>
      <c r="V13" s="259"/>
      <c r="W13" s="5"/>
      <c r="X13" s="248"/>
      <c r="Y13" s="248"/>
      <c r="Z13" s="248"/>
      <c r="AA13" s="253"/>
      <c r="AB13" s="253"/>
      <c r="AC13" s="249"/>
      <c r="AD13" s="263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18"/>
      <c r="AR13" s="63"/>
      <c r="AT13" s="28"/>
      <c r="AU13" s="28"/>
      <c r="AV13" s="18"/>
      <c r="AW13" s="18"/>
      <c r="AX13" s="18"/>
      <c r="AY13" s="18"/>
      <c r="AZ13" s="18"/>
      <c r="BA13" s="18"/>
      <c r="BB13" s="658" t="s">
        <v>150</v>
      </c>
      <c r="BC13" s="659"/>
      <c r="BD13" s="659"/>
      <c r="BE13" s="659"/>
      <c r="BF13" s="659"/>
      <c r="BG13" s="659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</row>
    <row r="14" spans="21:53" ht="30" customHeight="1" thickBot="1">
      <c r="U14" s="259"/>
      <c r="V14" s="259"/>
      <c r="W14" s="264"/>
      <c r="AA14" s="265"/>
      <c r="AB14" s="6"/>
      <c r="AC14" s="6"/>
      <c r="AJ14" s="11"/>
      <c r="AK14" s="11"/>
      <c r="AL14" s="11"/>
      <c r="AM14" s="11"/>
      <c r="AN14" s="11"/>
      <c r="AO14" s="11"/>
      <c r="AV14" s="18"/>
      <c r="AW14" s="18"/>
      <c r="AX14" s="18"/>
      <c r="AY14" s="18"/>
      <c r="AZ14" s="18"/>
      <c r="BA14" s="18"/>
    </row>
    <row r="15" spans="2:88" s="267" customFormat="1" ht="87" customHeight="1" thickBot="1">
      <c r="B15" s="970" t="s">
        <v>8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565" t="s">
        <v>9</v>
      </c>
      <c r="U15" s="565"/>
      <c r="V15" s="973"/>
      <c r="W15" s="914" t="s">
        <v>10</v>
      </c>
      <c r="X15" s="915"/>
      <c r="Y15" s="915"/>
      <c r="Z15" s="915"/>
      <c r="AA15" s="915"/>
      <c r="AB15" s="915"/>
      <c r="AC15" s="915"/>
      <c r="AD15" s="915"/>
      <c r="AE15" s="961" t="s">
        <v>64</v>
      </c>
      <c r="AF15" s="962"/>
      <c r="AG15" s="554" t="s">
        <v>11</v>
      </c>
      <c r="AH15" s="554"/>
      <c r="AI15" s="554"/>
      <c r="AJ15" s="554"/>
      <c r="AK15" s="554"/>
      <c r="AL15" s="554"/>
      <c r="AM15" s="554"/>
      <c r="AN15" s="554"/>
      <c r="AO15" s="929" t="s">
        <v>12</v>
      </c>
      <c r="AP15" s="580" t="s">
        <v>13</v>
      </c>
      <c r="AQ15" s="958"/>
      <c r="AR15" s="958"/>
      <c r="AS15" s="958"/>
      <c r="AT15" s="958"/>
      <c r="AU15" s="958"/>
      <c r="AV15" s="958"/>
      <c r="AW15" s="958"/>
      <c r="AX15" s="582" t="s">
        <v>84</v>
      </c>
      <c r="AY15" s="583"/>
      <c r="AZ15" s="583"/>
      <c r="BA15" s="583"/>
      <c r="BB15" s="583"/>
      <c r="BC15" s="583"/>
      <c r="BD15" s="583"/>
      <c r="BE15" s="584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</row>
    <row r="16" spans="2:88" s="267" customFormat="1" ht="48" customHeight="1" thickBot="1">
      <c r="B16" s="971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566"/>
      <c r="U16" s="566"/>
      <c r="V16" s="974"/>
      <c r="W16" s="916"/>
      <c r="X16" s="917"/>
      <c r="Y16" s="917"/>
      <c r="Z16" s="917"/>
      <c r="AA16" s="917"/>
      <c r="AB16" s="917"/>
      <c r="AC16" s="917"/>
      <c r="AD16" s="917"/>
      <c r="AE16" s="555"/>
      <c r="AF16" s="963"/>
      <c r="AG16" s="556"/>
      <c r="AH16" s="556"/>
      <c r="AI16" s="556"/>
      <c r="AJ16" s="556"/>
      <c r="AK16" s="556"/>
      <c r="AL16" s="556"/>
      <c r="AM16" s="556"/>
      <c r="AN16" s="556"/>
      <c r="AO16" s="930"/>
      <c r="AP16" s="959"/>
      <c r="AQ16" s="959"/>
      <c r="AR16" s="959"/>
      <c r="AS16" s="959"/>
      <c r="AT16" s="959"/>
      <c r="AU16" s="959"/>
      <c r="AV16" s="959"/>
      <c r="AW16" s="959"/>
      <c r="AX16" s="946" t="s">
        <v>122</v>
      </c>
      <c r="AY16" s="947"/>
      <c r="AZ16" s="947"/>
      <c r="BA16" s="947"/>
      <c r="BB16" s="947"/>
      <c r="BC16" s="947"/>
      <c r="BD16" s="947"/>
      <c r="BE16" s="948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</row>
    <row r="17" spans="2:88" s="267" customFormat="1" ht="45" customHeight="1" thickBot="1">
      <c r="B17" s="971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566"/>
      <c r="U17" s="566"/>
      <c r="V17" s="974"/>
      <c r="W17" s="916"/>
      <c r="X17" s="917"/>
      <c r="Y17" s="917"/>
      <c r="Z17" s="917"/>
      <c r="AA17" s="917"/>
      <c r="AB17" s="917"/>
      <c r="AC17" s="917"/>
      <c r="AD17" s="917"/>
      <c r="AE17" s="557"/>
      <c r="AF17" s="964"/>
      <c r="AG17" s="558"/>
      <c r="AH17" s="558"/>
      <c r="AI17" s="558"/>
      <c r="AJ17" s="558"/>
      <c r="AK17" s="558"/>
      <c r="AL17" s="558"/>
      <c r="AM17" s="558"/>
      <c r="AN17" s="558"/>
      <c r="AO17" s="930"/>
      <c r="AP17" s="960"/>
      <c r="AQ17" s="960"/>
      <c r="AR17" s="960"/>
      <c r="AS17" s="960"/>
      <c r="AT17" s="960"/>
      <c r="AU17" s="960"/>
      <c r="AV17" s="960"/>
      <c r="AW17" s="960"/>
      <c r="AX17" s="949" t="s">
        <v>169</v>
      </c>
      <c r="AY17" s="950"/>
      <c r="AZ17" s="950"/>
      <c r="BA17" s="950"/>
      <c r="BB17" s="950"/>
      <c r="BC17" s="950"/>
      <c r="BD17" s="950"/>
      <c r="BE17" s="95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</row>
    <row r="18" spans="2:88" s="267" customFormat="1" ht="30" customHeight="1">
      <c r="B18" s="971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566"/>
      <c r="U18" s="566"/>
      <c r="V18" s="974"/>
      <c r="W18" s="916"/>
      <c r="X18" s="917"/>
      <c r="Y18" s="917"/>
      <c r="Z18" s="917"/>
      <c r="AA18" s="917"/>
      <c r="AB18" s="917"/>
      <c r="AC18" s="917"/>
      <c r="AD18" s="917"/>
      <c r="AE18" s="952" t="s">
        <v>14</v>
      </c>
      <c r="AF18" s="955" t="s">
        <v>15</v>
      </c>
      <c r="AG18" s="936" t="s">
        <v>16</v>
      </c>
      <c r="AH18" s="939" t="s">
        <v>17</v>
      </c>
      <c r="AI18" s="940"/>
      <c r="AJ18" s="940"/>
      <c r="AK18" s="940"/>
      <c r="AL18" s="940"/>
      <c r="AM18" s="940"/>
      <c r="AN18" s="940"/>
      <c r="AO18" s="930"/>
      <c r="AP18" s="588" t="s">
        <v>18</v>
      </c>
      <c r="AQ18" s="551" t="s">
        <v>19</v>
      </c>
      <c r="AR18" s="551" t="s">
        <v>20</v>
      </c>
      <c r="AS18" s="563" t="s">
        <v>21</v>
      </c>
      <c r="AT18" s="563" t="s">
        <v>22</v>
      </c>
      <c r="AU18" s="551" t="s">
        <v>23</v>
      </c>
      <c r="AV18" s="551" t="s">
        <v>24</v>
      </c>
      <c r="AW18" s="559" t="s">
        <v>25</v>
      </c>
      <c r="AX18" s="923" t="s">
        <v>109</v>
      </c>
      <c r="AY18" s="924"/>
      <c r="AZ18" s="924"/>
      <c r="BA18" s="925"/>
      <c r="BB18" s="926" t="s">
        <v>110</v>
      </c>
      <c r="BC18" s="927"/>
      <c r="BD18" s="927"/>
      <c r="BE18" s="928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</row>
    <row r="19" spans="2:88" s="269" customFormat="1" ht="30" customHeight="1" thickBot="1">
      <c r="B19" s="971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566"/>
      <c r="U19" s="566"/>
      <c r="V19" s="974"/>
      <c r="W19" s="916"/>
      <c r="X19" s="917"/>
      <c r="Y19" s="917"/>
      <c r="Z19" s="917"/>
      <c r="AA19" s="917"/>
      <c r="AB19" s="917"/>
      <c r="AC19" s="917"/>
      <c r="AD19" s="917"/>
      <c r="AE19" s="953"/>
      <c r="AF19" s="956"/>
      <c r="AG19" s="937"/>
      <c r="AH19" s="567" t="s">
        <v>90</v>
      </c>
      <c r="AI19" s="568"/>
      <c r="AJ19" s="567" t="s">
        <v>91</v>
      </c>
      <c r="AK19" s="571"/>
      <c r="AL19" s="568" t="s">
        <v>94</v>
      </c>
      <c r="AM19" s="571"/>
      <c r="AN19" s="932" t="s">
        <v>88</v>
      </c>
      <c r="AO19" s="930"/>
      <c r="AP19" s="589"/>
      <c r="AQ19" s="552"/>
      <c r="AR19" s="552"/>
      <c r="AS19" s="564"/>
      <c r="AT19" s="564"/>
      <c r="AU19" s="552"/>
      <c r="AV19" s="552"/>
      <c r="AW19" s="560"/>
      <c r="AX19" s="909" t="s">
        <v>114</v>
      </c>
      <c r="AY19" s="910"/>
      <c r="AZ19" s="910"/>
      <c r="BA19" s="911"/>
      <c r="BB19" s="942" t="s">
        <v>63</v>
      </c>
      <c r="BC19" s="942"/>
      <c r="BD19" s="942"/>
      <c r="BE19" s="943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</row>
    <row r="20" spans="2:88" s="269" customFormat="1" ht="45" customHeight="1">
      <c r="B20" s="971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566"/>
      <c r="U20" s="566"/>
      <c r="V20" s="974"/>
      <c r="W20" s="916"/>
      <c r="X20" s="917"/>
      <c r="Y20" s="917"/>
      <c r="Z20" s="917"/>
      <c r="AA20" s="917"/>
      <c r="AB20" s="917"/>
      <c r="AC20" s="917"/>
      <c r="AD20" s="917"/>
      <c r="AE20" s="953"/>
      <c r="AF20" s="956"/>
      <c r="AG20" s="937"/>
      <c r="AH20" s="569"/>
      <c r="AI20" s="570"/>
      <c r="AJ20" s="569"/>
      <c r="AK20" s="572"/>
      <c r="AL20" s="570"/>
      <c r="AM20" s="572"/>
      <c r="AN20" s="933"/>
      <c r="AO20" s="930"/>
      <c r="AP20" s="589"/>
      <c r="AQ20" s="552"/>
      <c r="AR20" s="552"/>
      <c r="AS20" s="564"/>
      <c r="AT20" s="564"/>
      <c r="AU20" s="552"/>
      <c r="AV20" s="552"/>
      <c r="AW20" s="560"/>
      <c r="AX20" s="944" t="s">
        <v>16</v>
      </c>
      <c r="AY20" s="912" t="s">
        <v>27</v>
      </c>
      <c r="AZ20" s="903"/>
      <c r="BA20" s="903"/>
      <c r="BB20" s="920" t="s">
        <v>16</v>
      </c>
      <c r="BC20" s="903" t="s">
        <v>27</v>
      </c>
      <c r="BD20" s="903"/>
      <c r="BE20" s="904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2:88" s="269" customFormat="1" ht="182.25" customHeight="1" thickBot="1">
      <c r="B21" s="972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975"/>
      <c r="U21" s="975"/>
      <c r="V21" s="976"/>
      <c r="W21" s="918"/>
      <c r="X21" s="919"/>
      <c r="Y21" s="919"/>
      <c r="Z21" s="919"/>
      <c r="AA21" s="919"/>
      <c r="AB21" s="919"/>
      <c r="AC21" s="919"/>
      <c r="AD21" s="919"/>
      <c r="AE21" s="954"/>
      <c r="AF21" s="957"/>
      <c r="AG21" s="938"/>
      <c r="AH21" s="52" t="s">
        <v>92</v>
      </c>
      <c r="AI21" s="50" t="s">
        <v>93</v>
      </c>
      <c r="AJ21" s="52" t="s">
        <v>92</v>
      </c>
      <c r="AK21" s="50" t="s">
        <v>93</v>
      </c>
      <c r="AL21" s="52" t="s">
        <v>92</v>
      </c>
      <c r="AM21" s="50" t="s">
        <v>93</v>
      </c>
      <c r="AN21" s="934"/>
      <c r="AO21" s="931"/>
      <c r="AP21" s="941"/>
      <c r="AQ21" s="908"/>
      <c r="AR21" s="908"/>
      <c r="AS21" s="913"/>
      <c r="AT21" s="913"/>
      <c r="AU21" s="908"/>
      <c r="AV21" s="908"/>
      <c r="AW21" s="922"/>
      <c r="AX21" s="945"/>
      <c r="AY21" s="19" t="s">
        <v>26</v>
      </c>
      <c r="AZ21" s="19" t="s">
        <v>28</v>
      </c>
      <c r="BA21" s="271" t="s">
        <v>29</v>
      </c>
      <c r="BB21" s="921"/>
      <c r="BC21" s="49" t="s">
        <v>26</v>
      </c>
      <c r="BD21" s="19" t="s">
        <v>28</v>
      </c>
      <c r="BE21" s="29" t="s">
        <v>29</v>
      </c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</row>
    <row r="22" spans="2:88" s="277" customFormat="1" ht="42.75" customHeight="1" thickBot="1" thickTop="1">
      <c r="B22" s="272">
        <v>1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573">
        <v>2</v>
      </c>
      <c r="U22" s="574"/>
      <c r="V22" s="575"/>
      <c r="W22" s="586">
        <v>3</v>
      </c>
      <c r="X22" s="587"/>
      <c r="Y22" s="587"/>
      <c r="Z22" s="587"/>
      <c r="AA22" s="587"/>
      <c r="AB22" s="587"/>
      <c r="AC22" s="587"/>
      <c r="AD22" s="587"/>
      <c r="AE22" s="274">
        <v>4</v>
      </c>
      <c r="AF22" s="275">
        <v>5</v>
      </c>
      <c r="AG22" s="276">
        <v>6</v>
      </c>
      <c r="AH22" s="274">
        <v>7</v>
      </c>
      <c r="AI22" s="275">
        <v>8</v>
      </c>
      <c r="AJ22" s="276">
        <v>9</v>
      </c>
      <c r="AK22" s="274">
        <v>10</v>
      </c>
      <c r="AL22" s="275">
        <v>11</v>
      </c>
      <c r="AM22" s="276">
        <v>12</v>
      </c>
      <c r="AN22" s="274">
        <v>13</v>
      </c>
      <c r="AO22" s="275">
        <v>14</v>
      </c>
      <c r="AP22" s="276">
        <v>15</v>
      </c>
      <c r="AQ22" s="274">
        <v>16</v>
      </c>
      <c r="AR22" s="275">
        <v>17</v>
      </c>
      <c r="AS22" s="276">
        <v>18</v>
      </c>
      <c r="AT22" s="274">
        <v>19</v>
      </c>
      <c r="AU22" s="275">
        <v>20</v>
      </c>
      <c r="AV22" s="276">
        <v>21</v>
      </c>
      <c r="AW22" s="274">
        <v>22</v>
      </c>
      <c r="AX22" s="275">
        <v>23</v>
      </c>
      <c r="AY22" s="276">
        <v>24</v>
      </c>
      <c r="AZ22" s="274">
        <v>25</v>
      </c>
      <c r="BA22" s="275">
        <v>26</v>
      </c>
      <c r="BB22" s="276">
        <v>27</v>
      </c>
      <c r="BC22" s="274">
        <v>28</v>
      </c>
      <c r="BD22" s="275">
        <v>29</v>
      </c>
      <c r="BE22" s="276">
        <v>30</v>
      </c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</row>
    <row r="23" spans="2:88" s="2" customFormat="1" ht="49.5" customHeight="1" thickBot="1">
      <c r="B23" s="905" t="s">
        <v>74</v>
      </c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906"/>
      <c r="AL23" s="906"/>
      <c r="AM23" s="906"/>
      <c r="AN23" s="906"/>
      <c r="AO23" s="906"/>
      <c r="AP23" s="906"/>
      <c r="AQ23" s="906"/>
      <c r="AR23" s="906"/>
      <c r="AS23" s="906"/>
      <c r="AT23" s="906"/>
      <c r="AU23" s="906"/>
      <c r="AV23" s="906"/>
      <c r="AW23" s="906"/>
      <c r="AX23" s="906"/>
      <c r="AY23" s="906"/>
      <c r="AZ23" s="906"/>
      <c r="BA23" s="906"/>
      <c r="BB23" s="906"/>
      <c r="BC23" s="906"/>
      <c r="BD23" s="906"/>
      <c r="BE23" s="907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</row>
    <row r="24" spans="2:88" s="278" customFormat="1" ht="63" customHeight="1" thickBot="1">
      <c r="B24" s="982" t="s">
        <v>73</v>
      </c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  <c r="N24" s="983"/>
      <c r="O24" s="983"/>
      <c r="P24" s="983"/>
      <c r="Q24" s="983"/>
      <c r="R24" s="983"/>
      <c r="S24" s="983"/>
      <c r="T24" s="983"/>
      <c r="U24" s="983"/>
      <c r="V24" s="983"/>
      <c r="W24" s="983"/>
      <c r="X24" s="983"/>
      <c r="Y24" s="983"/>
      <c r="Z24" s="983"/>
      <c r="AA24" s="983"/>
      <c r="AB24" s="983"/>
      <c r="AC24" s="983"/>
      <c r="AD24" s="983"/>
      <c r="AE24" s="983"/>
      <c r="AF24" s="983"/>
      <c r="AG24" s="983"/>
      <c r="AH24" s="983"/>
      <c r="AI24" s="983"/>
      <c r="AJ24" s="983"/>
      <c r="AK24" s="983"/>
      <c r="AL24" s="983"/>
      <c r="AM24" s="983"/>
      <c r="AN24" s="983"/>
      <c r="AO24" s="983"/>
      <c r="AP24" s="983"/>
      <c r="AQ24" s="983"/>
      <c r="AR24" s="983"/>
      <c r="AS24" s="983"/>
      <c r="AT24" s="983"/>
      <c r="AU24" s="983"/>
      <c r="AV24" s="983"/>
      <c r="AW24" s="983"/>
      <c r="AX24" s="983"/>
      <c r="AY24" s="983"/>
      <c r="AZ24" s="983"/>
      <c r="BA24" s="983"/>
      <c r="BB24" s="983"/>
      <c r="BC24" s="983"/>
      <c r="BD24" s="983"/>
      <c r="BE24" s="984"/>
      <c r="BF24" s="3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</row>
    <row r="25" spans="2:88" s="14" customFormat="1" ht="114.75" customHeight="1">
      <c r="B25" s="106">
        <v>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1002" t="s">
        <v>138</v>
      </c>
      <c r="U25" s="1002"/>
      <c r="V25" s="1003"/>
      <c r="W25" s="1004" t="s">
        <v>121</v>
      </c>
      <c r="X25" s="578"/>
      <c r="Y25" s="578"/>
      <c r="Z25" s="578"/>
      <c r="AA25" s="578"/>
      <c r="AB25" s="578"/>
      <c r="AC25" s="578"/>
      <c r="AD25" s="578"/>
      <c r="AE25" s="183">
        <f>AF25/30</f>
        <v>1.5</v>
      </c>
      <c r="AF25" s="104">
        <v>45</v>
      </c>
      <c r="AG25" s="184">
        <f>AH25+AJ25+AL25</f>
        <v>36</v>
      </c>
      <c r="AH25" s="185"/>
      <c r="AI25" s="185"/>
      <c r="AJ25" s="185">
        <v>36</v>
      </c>
      <c r="AK25" s="186"/>
      <c r="AL25" s="185"/>
      <c r="AM25" s="187"/>
      <c r="AN25" s="188"/>
      <c r="AO25" s="189">
        <f>AF25-AG25</f>
        <v>9</v>
      </c>
      <c r="AP25" s="283"/>
      <c r="AQ25" s="284">
        <v>3</v>
      </c>
      <c r="AR25" s="284"/>
      <c r="AS25" s="285"/>
      <c r="AT25" s="283"/>
      <c r="AU25" s="284"/>
      <c r="AV25" s="284"/>
      <c r="AW25" s="286"/>
      <c r="AX25" s="287">
        <f>SUM(AY25:BA25)</f>
        <v>2</v>
      </c>
      <c r="AY25" s="288"/>
      <c r="AZ25" s="288">
        <v>2</v>
      </c>
      <c r="BA25" s="289"/>
      <c r="BB25" s="190"/>
      <c r="BC25" s="191"/>
      <c r="BD25" s="191"/>
      <c r="BE25" s="192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</row>
    <row r="26" spans="2:88" s="14" customFormat="1" ht="114.75" customHeight="1" thickBot="1">
      <c r="B26" s="117">
        <v>2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585" t="s">
        <v>175</v>
      </c>
      <c r="U26" s="585"/>
      <c r="V26" s="645"/>
      <c r="W26" s="935" t="s">
        <v>126</v>
      </c>
      <c r="X26" s="647"/>
      <c r="Y26" s="647"/>
      <c r="Z26" s="647"/>
      <c r="AA26" s="647"/>
      <c r="AB26" s="647"/>
      <c r="AC26" s="647"/>
      <c r="AD26" s="647"/>
      <c r="AE26" s="454">
        <v>2</v>
      </c>
      <c r="AF26" s="95">
        <v>60</v>
      </c>
      <c r="AG26" s="537">
        <f>AH26+AJ26+AL26</f>
        <v>30</v>
      </c>
      <c r="AH26" s="538">
        <v>18</v>
      </c>
      <c r="AI26" s="538">
        <v>18</v>
      </c>
      <c r="AJ26" s="538">
        <v>12</v>
      </c>
      <c r="AK26" s="539">
        <v>4</v>
      </c>
      <c r="AL26" s="538"/>
      <c r="AM26" s="439"/>
      <c r="AN26" s="540">
        <v>8</v>
      </c>
      <c r="AO26" s="541">
        <f>AF26-AG26</f>
        <v>30</v>
      </c>
      <c r="AP26" s="507"/>
      <c r="AQ26" s="489">
        <v>3</v>
      </c>
      <c r="AR26" s="489"/>
      <c r="AS26" s="494"/>
      <c r="AT26" s="507"/>
      <c r="AU26" s="489"/>
      <c r="AV26" s="489"/>
      <c r="AW26" s="495"/>
      <c r="AX26" s="550">
        <v>1.7</v>
      </c>
      <c r="AY26" s="490">
        <v>1</v>
      </c>
      <c r="AZ26" s="542">
        <v>0.7</v>
      </c>
      <c r="BA26" s="542"/>
      <c r="BB26" s="487"/>
      <c r="BC26" s="488"/>
      <c r="BD26" s="488"/>
      <c r="BE26" s="543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</row>
    <row r="27" spans="2:88" s="14" customFormat="1" ht="49.5" customHeight="1" thickBot="1">
      <c r="B27" s="615" t="s">
        <v>100</v>
      </c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616"/>
      <c r="AD27" s="617"/>
      <c r="AE27" s="290">
        <f>SUM(AE25:AE26)</f>
        <v>3.5</v>
      </c>
      <c r="AF27" s="291">
        <f>SUM(AF25:AF26)</f>
        <v>105</v>
      </c>
      <c r="AG27" s="292">
        <f>SUM(AG25:AG26)</f>
        <v>66</v>
      </c>
      <c r="AH27" s="292">
        <f aca="true" t="shared" si="0" ref="AH27:BE27">SUM(AH25:AH26)</f>
        <v>18</v>
      </c>
      <c r="AI27" s="292">
        <f t="shared" si="0"/>
        <v>18</v>
      </c>
      <c r="AJ27" s="292">
        <f t="shared" si="0"/>
        <v>48</v>
      </c>
      <c r="AK27" s="292">
        <f t="shared" si="0"/>
        <v>4</v>
      </c>
      <c r="AL27" s="292">
        <f t="shared" si="0"/>
        <v>0</v>
      </c>
      <c r="AM27" s="292">
        <f t="shared" si="0"/>
        <v>0</v>
      </c>
      <c r="AN27" s="291">
        <f t="shared" si="0"/>
        <v>8</v>
      </c>
      <c r="AO27" s="291">
        <f t="shared" si="0"/>
        <v>39</v>
      </c>
      <c r="AP27" s="292">
        <f t="shared" si="0"/>
        <v>0</v>
      </c>
      <c r="AQ27" s="292">
        <v>2</v>
      </c>
      <c r="AR27" s="292">
        <f t="shared" si="0"/>
        <v>0</v>
      </c>
      <c r="AS27" s="291">
        <f t="shared" si="0"/>
        <v>0</v>
      </c>
      <c r="AT27" s="292">
        <f t="shared" si="0"/>
        <v>0</v>
      </c>
      <c r="AU27" s="292">
        <f t="shared" si="0"/>
        <v>0</v>
      </c>
      <c r="AV27" s="292">
        <f t="shared" si="0"/>
        <v>0</v>
      </c>
      <c r="AW27" s="291">
        <f t="shared" si="0"/>
        <v>0</v>
      </c>
      <c r="AX27" s="290">
        <f t="shared" si="0"/>
        <v>3.7</v>
      </c>
      <c r="AY27" s="292">
        <f t="shared" si="0"/>
        <v>1</v>
      </c>
      <c r="AZ27" s="290">
        <f t="shared" si="0"/>
        <v>2.7</v>
      </c>
      <c r="BA27" s="291">
        <f t="shared" si="0"/>
        <v>0</v>
      </c>
      <c r="BB27" s="292">
        <f t="shared" si="0"/>
        <v>0</v>
      </c>
      <c r="BC27" s="292">
        <f t="shared" si="0"/>
        <v>0</v>
      </c>
      <c r="BD27" s="292">
        <f t="shared" si="0"/>
        <v>0</v>
      </c>
      <c r="BE27" s="291">
        <f t="shared" si="0"/>
        <v>0</v>
      </c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</row>
    <row r="28" spans="2:88" s="14" customFormat="1" ht="49.5" customHeight="1" thickBot="1">
      <c r="B28" s="598" t="s">
        <v>72</v>
      </c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599"/>
      <c r="AJ28" s="599"/>
      <c r="AK28" s="599"/>
      <c r="AL28" s="599"/>
      <c r="AM28" s="599"/>
      <c r="AN28" s="599"/>
      <c r="AO28" s="599"/>
      <c r="AP28" s="599"/>
      <c r="AQ28" s="599"/>
      <c r="AR28" s="599"/>
      <c r="AS28" s="599"/>
      <c r="AT28" s="599"/>
      <c r="AU28" s="599"/>
      <c r="AV28" s="599"/>
      <c r="AW28" s="599"/>
      <c r="AX28" s="599"/>
      <c r="AY28" s="599"/>
      <c r="AZ28" s="599"/>
      <c r="BA28" s="599"/>
      <c r="BB28" s="599"/>
      <c r="BC28" s="599"/>
      <c r="BD28" s="599"/>
      <c r="BE28" s="600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</row>
    <row r="29" spans="2:88" s="14" customFormat="1" ht="147.75" customHeight="1">
      <c r="B29" s="101">
        <v>3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638" t="s">
        <v>127</v>
      </c>
      <c r="U29" s="638"/>
      <c r="V29" s="802"/>
      <c r="W29" s="640" t="s">
        <v>111</v>
      </c>
      <c r="X29" s="642"/>
      <c r="Y29" s="642"/>
      <c r="Z29" s="642"/>
      <c r="AA29" s="642"/>
      <c r="AB29" s="642"/>
      <c r="AC29" s="642"/>
      <c r="AD29" s="643"/>
      <c r="AE29" s="193">
        <f>AF29/30</f>
        <v>3.5</v>
      </c>
      <c r="AF29" s="496">
        <v>105</v>
      </c>
      <c r="AG29" s="497"/>
      <c r="AH29" s="194"/>
      <c r="AI29" s="194"/>
      <c r="AJ29" s="194"/>
      <c r="AK29" s="83"/>
      <c r="AL29" s="194"/>
      <c r="AM29" s="115"/>
      <c r="AN29" s="131"/>
      <c r="AO29" s="195">
        <f>AF29-AG29</f>
        <v>105</v>
      </c>
      <c r="AP29" s="76"/>
      <c r="AQ29" s="77">
        <v>3</v>
      </c>
      <c r="AR29" s="77"/>
      <c r="AS29" s="78"/>
      <c r="AT29" s="76"/>
      <c r="AU29" s="77"/>
      <c r="AV29" s="77"/>
      <c r="AW29" s="143"/>
      <c r="AX29" s="80"/>
      <c r="AY29" s="81"/>
      <c r="AZ29" s="81"/>
      <c r="BA29" s="498"/>
      <c r="BB29" s="499"/>
      <c r="BC29" s="196"/>
      <c r="BD29" s="196"/>
      <c r="BE29" s="197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</row>
    <row r="30" spans="2:88" s="14" customFormat="1" ht="101.25" customHeight="1">
      <c r="B30" s="101">
        <v>4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82" t="s">
        <v>123</v>
      </c>
      <c r="U30" s="82"/>
      <c r="V30" s="280"/>
      <c r="W30" s="634" t="s">
        <v>111</v>
      </c>
      <c r="X30" s="601"/>
      <c r="Y30" s="601"/>
      <c r="Z30" s="601"/>
      <c r="AA30" s="601"/>
      <c r="AB30" s="601"/>
      <c r="AC30" s="601"/>
      <c r="AD30" s="644"/>
      <c r="AE30" s="203">
        <f>AF30/30</f>
        <v>9</v>
      </c>
      <c r="AF30" s="198">
        <v>270</v>
      </c>
      <c r="AG30" s="293"/>
      <c r="AH30" s="294"/>
      <c r="AI30" s="294"/>
      <c r="AJ30" s="294"/>
      <c r="AK30" s="199"/>
      <c r="AL30" s="199"/>
      <c r="AM30" s="199"/>
      <c r="AN30" s="199"/>
      <c r="AO30" s="181">
        <f>AF30-AG30</f>
        <v>270</v>
      </c>
      <c r="AP30" s="295"/>
      <c r="AQ30" s="88">
        <v>4</v>
      </c>
      <c r="AR30" s="296"/>
      <c r="AS30" s="297"/>
      <c r="AT30" s="295"/>
      <c r="AU30" s="296"/>
      <c r="AV30" s="296"/>
      <c r="AW30" s="297"/>
      <c r="AX30" s="298"/>
      <c r="AY30" s="299"/>
      <c r="AZ30" s="299"/>
      <c r="BA30" s="300"/>
      <c r="BB30" s="200" t="s">
        <v>116</v>
      </c>
      <c r="BC30" s="201"/>
      <c r="BD30" s="201"/>
      <c r="BE30" s="202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</row>
    <row r="31" spans="2:88" s="14" customFormat="1" ht="91.5" customHeight="1" thickBot="1">
      <c r="B31" s="117">
        <v>5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2" t="s">
        <v>128</v>
      </c>
      <c r="U31" s="302"/>
      <c r="V31" s="303"/>
      <c r="W31" s="646" t="s">
        <v>111</v>
      </c>
      <c r="X31" s="647"/>
      <c r="Y31" s="647"/>
      <c r="Z31" s="647"/>
      <c r="AA31" s="647"/>
      <c r="AB31" s="647"/>
      <c r="AC31" s="647"/>
      <c r="AD31" s="648"/>
      <c r="AE31" s="203">
        <f>AF31/30</f>
        <v>21</v>
      </c>
      <c r="AF31" s="198">
        <v>630</v>
      </c>
      <c r="AG31" s="293"/>
      <c r="AH31" s="294"/>
      <c r="AI31" s="294"/>
      <c r="AJ31" s="294"/>
      <c r="AK31" s="199"/>
      <c r="AL31" s="199"/>
      <c r="AM31" s="199"/>
      <c r="AN31" s="199"/>
      <c r="AO31" s="181">
        <v>630</v>
      </c>
      <c r="AP31" s="295"/>
      <c r="AQ31" s="296"/>
      <c r="AR31" s="296"/>
      <c r="AS31" s="297"/>
      <c r="AT31" s="295"/>
      <c r="AU31" s="296"/>
      <c r="AV31" s="296"/>
      <c r="AW31" s="297"/>
      <c r="AX31" s="304"/>
      <c r="AY31" s="296"/>
      <c r="AZ31" s="296"/>
      <c r="BA31" s="305"/>
      <c r="BB31" s="204" t="s">
        <v>116</v>
      </c>
      <c r="BC31" s="201"/>
      <c r="BD31" s="201"/>
      <c r="BE31" s="202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</row>
    <row r="32" spans="2:88" s="14" customFormat="1" ht="49.5" customHeight="1" thickBot="1">
      <c r="B32" s="668" t="s">
        <v>101</v>
      </c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491">
        <f aca="true" t="shared" si="1" ref="AE32:AP32">SUM(AE29:AE31)</f>
        <v>33.5</v>
      </c>
      <c r="AF32" s="291">
        <f t="shared" si="1"/>
        <v>1005</v>
      </c>
      <c r="AG32" s="292">
        <f t="shared" si="1"/>
        <v>0</v>
      </c>
      <c r="AH32" s="292">
        <f t="shared" si="1"/>
        <v>0</v>
      </c>
      <c r="AI32" s="292">
        <f t="shared" si="1"/>
        <v>0</v>
      </c>
      <c r="AJ32" s="292">
        <f t="shared" si="1"/>
        <v>0</v>
      </c>
      <c r="AK32" s="292">
        <f t="shared" si="1"/>
        <v>0</v>
      </c>
      <c r="AL32" s="292">
        <f t="shared" si="1"/>
        <v>0</v>
      </c>
      <c r="AM32" s="292">
        <f t="shared" si="1"/>
        <v>0</v>
      </c>
      <c r="AN32" s="291">
        <f t="shared" si="1"/>
        <v>0</v>
      </c>
      <c r="AO32" s="291">
        <f t="shared" si="1"/>
        <v>1005</v>
      </c>
      <c r="AP32" s="292">
        <f t="shared" si="1"/>
        <v>0</v>
      </c>
      <c r="AQ32" s="292">
        <v>2</v>
      </c>
      <c r="AR32" s="292">
        <f aca="true" t="shared" si="2" ref="AR32:BE32">SUM(AR29:AR31)</f>
        <v>0</v>
      </c>
      <c r="AS32" s="291">
        <f t="shared" si="2"/>
        <v>0</v>
      </c>
      <c r="AT32" s="292">
        <f t="shared" si="2"/>
        <v>0</v>
      </c>
      <c r="AU32" s="292">
        <f t="shared" si="2"/>
        <v>0</v>
      </c>
      <c r="AV32" s="292">
        <f t="shared" si="2"/>
        <v>0</v>
      </c>
      <c r="AW32" s="291">
        <f t="shared" si="2"/>
        <v>0</v>
      </c>
      <c r="AX32" s="292">
        <f t="shared" si="2"/>
        <v>0</v>
      </c>
      <c r="AY32" s="292">
        <f t="shared" si="2"/>
        <v>0</v>
      </c>
      <c r="AZ32" s="292">
        <f t="shared" si="2"/>
        <v>0</v>
      </c>
      <c r="BA32" s="291">
        <f t="shared" si="2"/>
        <v>0</v>
      </c>
      <c r="BB32" s="292">
        <f t="shared" si="2"/>
        <v>0</v>
      </c>
      <c r="BC32" s="292">
        <f t="shared" si="2"/>
        <v>0</v>
      </c>
      <c r="BD32" s="292">
        <f t="shared" si="2"/>
        <v>0</v>
      </c>
      <c r="BE32" s="291">
        <f t="shared" si="2"/>
        <v>0</v>
      </c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</row>
    <row r="33" spans="2:88" s="314" customFormat="1" ht="51.75" customHeight="1" thickBot="1">
      <c r="B33" s="900" t="s">
        <v>76</v>
      </c>
      <c r="C33" s="901"/>
      <c r="D33" s="901"/>
      <c r="E33" s="901"/>
      <c r="F33" s="901"/>
      <c r="G33" s="901"/>
      <c r="H33" s="901"/>
      <c r="I33" s="901"/>
      <c r="J33" s="901"/>
      <c r="K33" s="901"/>
      <c r="L33" s="901"/>
      <c r="M33" s="901"/>
      <c r="N33" s="901"/>
      <c r="O33" s="901"/>
      <c r="P33" s="901"/>
      <c r="Q33" s="901"/>
      <c r="R33" s="901"/>
      <c r="S33" s="901"/>
      <c r="T33" s="901"/>
      <c r="U33" s="901"/>
      <c r="V33" s="901"/>
      <c r="W33" s="901"/>
      <c r="X33" s="901"/>
      <c r="Y33" s="901"/>
      <c r="Z33" s="901"/>
      <c r="AA33" s="901"/>
      <c r="AB33" s="901"/>
      <c r="AC33" s="901"/>
      <c r="AD33" s="902"/>
      <c r="AE33" s="307">
        <f>AE27+AE32</f>
        <v>37</v>
      </c>
      <c r="AF33" s="308">
        <f aca="true" t="shared" si="3" ref="AF33:BE33">AF27+AF32</f>
        <v>1110</v>
      </c>
      <c r="AG33" s="309">
        <f t="shared" si="3"/>
        <v>66</v>
      </c>
      <c r="AH33" s="310">
        <f t="shared" si="3"/>
        <v>18</v>
      </c>
      <c r="AI33" s="310">
        <f t="shared" si="3"/>
        <v>18</v>
      </c>
      <c r="AJ33" s="310">
        <f t="shared" si="3"/>
        <v>48</v>
      </c>
      <c r="AK33" s="310">
        <f t="shared" si="3"/>
        <v>4</v>
      </c>
      <c r="AL33" s="310">
        <f t="shared" si="3"/>
        <v>0</v>
      </c>
      <c r="AM33" s="310">
        <f t="shared" si="3"/>
        <v>0</v>
      </c>
      <c r="AN33" s="308">
        <f t="shared" si="3"/>
        <v>8</v>
      </c>
      <c r="AO33" s="311">
        <f t="shared" si="3"/>
        <v>1044</v>
      </c>
      <c r="AP33" s="309">
        <f t="shared" si="3"/>
        <v>0</v>
      </c>
      <c r="AQ33" s="310">
        <f t="shared" si="3"/>
        <v>4</v>
      </c>
      <c r="AR33" s="310">
        <f t="shared" si="3"/>
        <v>0</v>
      </c>
      <c r="AS33" s="308">
        <f t="shared" si="3"/>
        <v>0</v>
      </c>
      <c r="AT33" s="309">
        <f t="shared" si="3"/>
        <v>0</v>
      </c>
      <c r="AU33" s="310">
        <f t="shared" si="3"/>
        <v>0</v>
      </c>
      <c r="AV33" s="310">
        <f t="shared" si="3"/>
        <v>0</v>
      </c>
      <c r="AW33" s="308">
        <f t="shared" si="3"/>
        <v>0</v>
      </c>
      <c r="AX33" s="307">
        <f t="shared" si="3"/>
        <v>3.7</v>
      </c>
      <c r="AY33" s="310">
        <f t="shared" si="3"/>
        <v>1</v>
      </c>
      <c r="AZ33" s="312">
        <f t="shared" si="3"/>
        <v>2.7</v>
      </c>
      <c r="BA33" s="308">
        <f t="shared" si="3"/>
        <v>0</v>
      </c>
      <c r="BB33" s="309">
        <f t="shared" si="3"/>
        <v>0</v>
      </c>
      <c r="BC33" s="310">
        <f t="shared" si="3"/>
        <v>0</v>
      </c>
      <c r="BD33" s="310">
        <f t="shared" si="3"/>
        <v>0</v>
      </c>
      <c r="BE33" s="308">
        <f t="shared" si="3"/>
        <v>0</v>
      </c>
      <c r="BF33" s="313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</row>
    <row r="34" spans="2:88" s="315" customFormat="1" ht="45.75" customHeight="1" thickBot="1">
      <c r="B34" s="807" t="s">
        <v>77</v>
      </c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8"/>
      <c r="T34" s="808"/>
      <c r="U34" s="808"/>
      <c r="V34" s="808"/>
      <c r="W34" s="808"/>
      <c r="X34" s="808"/>
      <c r="Y34" s="808"/>
      <c r="Z34" s="808"/>
      <c r="AA34" s="808"/>
      <c r="AB34" s="808"/>
      <c r="AC34" s="808"/>
      <c r="AD34" s="808"/>
      <c r="AE34" s="808"/>
      <c r="AF34" s="808"/>
      <c r="AG34" s="808"/>
      <c r="AH34" s="808"/>
      <c r="AI34" s="808"/>
      <c r="AJ34" s="808"/>
      <c r="AK34" s="808"/>
      <c r="AL34" s="808"/>
      <c r="AM34" s="808"/>
      <c r="AN34" s="808"/>
      <c r="AO34" s="808"/>
      <c r="AP34" s="808"/>
      <c r="AQ34" s="808"/>
      <c r="AR34" s="808"/>
      <c r="AS34" s="808"/>
      <c r="AT34" s="808"/>
      <c r="AU34" s="808"/>
      <c r="AV34" s="808"/>
      <c r="AW34" s="808"/>
      <c r="AX34" s="808"/>
      <c r="AY34" s="808"/>
      <c r="AZ34" s="808"/>
      <c r="BA34" s="808"/>
      <c r="BB34" s="808"/>
      <c r="BC34" s="808"/>
      <c r="BD34" s="808"/>
      <c r="BE34" s="809"/>
      <c r="BF34" s="4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</row>
    <row r="35" spans="2:88" s="14" customFormat="1" ht="49.5" customHeight="1" thickBot="1">
      <c r="B35" s="598" t="s">
        <v>98</v>
      </c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599"/>
      <c r="AJ35" s="599"/>
      <c r="AK35" s="599"/>
      <c r="AL35" s="599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767"/>
      <c r="BC35" s="767"/>
      <c r="BD35" s="767"/>
      <c r="BE35" s="768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</row>
    <row r="36" spans="2:88" s="14" customFormat="1" ht="102.75" customHeight="1">
      <c r="B36" s="157">
        <v>6</v>
      </c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608" t="s">
        <v>176</v>
      </c>
      <c r="U36" s="608"/>
      <c r="V36" s="813"/>
      <c r="W36" s="640" t="s">
        <v>111</v>
      </c>
      <c r="X36" s="642"/>
      <c r="Y36" s="642"/>
      <c r="Z36" s="642"/>
      <c r="AA36" s="642"/>
      <c r="AB36" s="642"/>
      <c r="AC36" s="642"/>
      <c r="AD36" s="643"/>
      <c r="AE36" s="205">
        <f>AF36/30</f>
        <v>6</v>
      </c>
      <c r="AF36" s="74">
        <v>180</v>
      </c>
      <c r="AG36" s="205">
        <f>AH36+AJ36+AL36</f>
        <v>54</v>
      </c>
      <c r="AH36" s="194">
        <v>36</v>
      </c>
      <c r="AI36" s="72">
        <v>8</v>
      </c>
      <c r="AJ36" s="194"/>
      <c r="AK36" s="206"/>
      <c r="AL36" s="194">
        <v>18</v>
      </c>
      <c r="AM36" s="72">
        <v>4</v>
      </c>
      <c r="AN36" s="548">
        <f>AH36-AI36+AJ36-AK36+AL36-AM36</f>
        <v>42</v>
      </c>
      <c r="AO36" s="195">
        <f>AF36-AG36</f>
        <v>126</v>
      </c>
      <c r="AP36" s="76">
        <v>3</v>
      </c>
      <c r="AQ36" s="77"/>
      <c r="AR36" s="77"/>
      <c r="AS36" s="78"/>
      <c r="AT36" s="76"/>
      <c r="AU36" s="77"/>
      <c r="AV36" s="77"/>
      <c r="AW36" s="143"/>
      <c r="AX36" s="80">
        <f>SUM(AY36:BA36)</f>
        <v>3</v>
      </c>
      <c r="AY36" s="81">
        <v>2</v>
      </c>
      <c r="AZ36" s="81"/>
      <c r="BA36" s="482">
        <v>1</v>
      </c>
      <c r="BB36" s="207"/>
      <c r="BC36" s="196"/>
      <c r="BD36" s="196"/>
      <c r="BE36" s="197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</row>
    <row r="37" spans="2:88" s="14" customFormat="1" ht="102.75" customHeight="1">
      <c r="B37" s="169">
        <v>7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629" t="s">
        <v>177</v>
      </c>
      <c r="U37" s="629"/>
      <c r="V37" s="633"/>
      <c r="W37" s="634" t="s">
        <v>111</v>
      </c>
      <c r="X37" s="601"/>
      <c r="Y37" s="601"/>
      <c r="Z37" s="601"/>
      <c r="AA37" s="601"/>
      <c r="AB37" s="601"/>
      <c r="AC37" s="601"/>
      <c r="AD37" s="644"/>
      <c r="AE37" s="203">
        <f>AF37/30</f>
        <v>6</v>
      </c>
      <c r="AF37" s="85">
        <v>180</v>
      </c>
      <c r="AG37" s="203">
        <f>AH37+AJ37+AL37</f>
        <v>54</v>
      </c>
      <c r="AH37" s="178">
        <v>36</v>
      </c>
      <c r="AI37" s="83">
        <v>8</v>
      </c>
      <c r="AJ37" s="178"/>
      <c r="AK37" s="179"/>
      <c r="AL37" s="178">
        <v>18</v>
      </c>
      <c r="AM37" s="83">
        <v>4</v>
      </c>
      <c r="AN37" s="510">
        <f>AH37-AI37+AJ37-AK37+AL37-AM37</f>
        <v>42</v>
      </c>
      <c r="AO37" s="181">
        <f>AF37-AG37</f>
        <v>126</v>
      </c>
      <c r="AP37" s="132">
        <v>3</v>
      </c>
      <c r="AQ37" s="133"/>
      <c r="AR37" s="133"/>
      <c r="AS37" s="134"/>
      <c r="AT37" s="132"/>
      <c r="AU37" s="133"/>
      <c r="AV37" s="133"/>
      <c r="AW37" s="148"/>
      <c r="AX37" s="145">
        <f>SUM(AY37:BA37)</f>
        <v>3</v>
      </c>
      <c r="AY37" s="146">
        <v>2</v>
      </c>
      <c r="AZ37" s="146"/>
      <c r="BA37" s="147">
        <v>1</v>
      </c>
      <c r="BB37" s="544"/>
      <c r="BC37" s="182"/>
      <c r="BD37" s="182"/>
      <c r="BE37" s="545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</row>
    <row r="38" spans="2:88" s="14" customFormat="1" ht="102.75" customHeight="1">
      <c r="B38" s="169">
        <v>8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576" t="s">
        <v>184</v>
      </c>
      <c r="U38" s="576"/>
      <c r="V38" s="577"/>
      <c r="W38" s="634" t="s">
        <v>111</v>
      </c>
      <c r="X38" s="601"/>
      <c r="Y38" s="601"/>
      <c r="Z38" s="601"/>
      <c r="AA38" s="601"/>
      <c r="AB38" s="601"/>
      <c r="AC38" s="601"/>
      <c r="AD38" s="644"/>
      <c r="AE38" s="203">
        <f>AF38/30</f>
        <v>5</v>
      </c>
      <c r="AF38" s="85">
        <v>150</v>
      </c>
      <c r="AG38" s="203">
        <f>AH38+AJ38+AL38</f>
        <v>54</v>
      </c>
      <c r="AH38" s="178">
        <v>36</v>
      </c>
      <c r="AI38" s="83">
        <v>8</v>
      </c>
      <c r="AJ38" s="178"/>
      <c r="AK38" s="179"/>
      <c r="AL38" s="178">
        <v>18</v>
      </c>
      <c r="AM38" s="83">
        <v>4</v>
      </c>
      <c r="AN38" s="510">
        <f>AH38-AI38+AJ38-AK38+AL38-AM38</f>
        <v>42</v>
      </c>
      <c r="AO38" s="181">
        <f>AF38-AG38</f>
        <v>96</v>
      </c>
      <c r="AP38" s="132"/>
      <c r="AQ38" s="133">
        <v>3</v>
      </c>
      <c r="AR38" s="133"/>
      <c r="AS38" s="134"/>
      <c r="AT38" s="132"/>
      <c r="AU38" s="133"/>
      <c r="AV38" s="133"/>
      <c r="AW38" s="148"/>
      <c r="AX38" s="145">
        <f>SUM(AY38:BA38)</f>
        <v>3</v>
      </c>
      <c r="AY38" s="146">
        <v>2</v>
      </c>
      <c r="AZ38" s="146"/>
      <c r="BA38" s="147">
        <v>1</v>
      </c>
      <c r="BB38" s="544"/>
      <c r="BC38" s="182"/>
      <c r="BD38" s="182"/>
      <c r="BE38" s="545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</row>
    <row r="39" spans="2:88" s="14" customFormat="1" ht="102.75" customHeight="1" thickBot="1">
      <c r="B39" s="500">
        <v>9</v>
      </c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585" t="s">
        <v>178</v>
      </c>
      <c r="U39" s="585"/>
      <c r="V39" s="822"/>
      <c r="W39" s="897" t="s">
        <v>111</v>
      </c>
      <c r="X39" s="898"/>
      <c r="Y39" s="898"/>
      <c r="Z39" s="898"/>
      <c r="AA39" s="898"/>
      <c r="AB39" s="898"/>
      <c r="AC39" s="898"/>
      <c r="AD39" s="899"/>
      <c r="AE39" s="501">
        <f>AF39/30</f>
        <v>6</v>
      </c>
      <c r="AF39" s="136">
        <v>180</v>
      </c>
      <c r="AG39" s="501">
        <f>AH39+AJ39+AL39</f>
        <v>36</v>
      </c>
      <c r="AH39" s="502">
        <v>18</v>
      </c>
      <c r="AI39" s="130"/>
      <c r="AJ39" s="502"/>
      <c r="AK39" s="503"/>
      <c r="AL39" s="502">
        <v>18</v>
      </c>
      <c r="AM39" s="130"/>
      <c r="AN39" s="549"/>
      <c r="AO39" s="504">
        <f>AF39-AG39</f>
        <v>144</v>
      </c>
      <c r="AP39" s="87">
        <v>3</v>
      </c>
      <c r="AQ39" s="88"/>
      <c r="AR39" s="88"/>
      <c r="AS39" s="89"/>
      <c r="AT39" s="87"/>
      <c r="AU39" s="88"/>
      <c r="AV39" s="88"/>
      <c r="AW39" s="142"/>
      <c r="AX39" s="467">
        <f>SUM(AY39:BA39)</f>
        <v>2</v>
      </c>
      <c r="AY39" s="128">
        <v>1</v>
      </c>
      <c r="AZ39" s="128"/>
      <c r="BA39" s="505">
        <v>1</v>
      </c>
      <c r="BB39" s="506"/>
      <c r="BC39" s="201"/>
      <c r="BD39" s="201"/>
      <c r="BE39" s="202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</row>
    <row r="40" spans="2:88" s="14" customFormat="1" ht="49.5" customHeight="1" thickBot="1">
      <c r="B40" s="590" t="s">
        <v>103</v>
      </c>
      <c r="C40" s="891"/>
      <c r="D40" s="891"/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1"/>
      <c r="S40" s="891"/>
      <c r="T40" s="891"/>
      <c r="U40" s="891"/>
      <c r="V40" s="891"/>
      <c r="W40" s="891"/>
      <c r="X40" s="891"/>
      <c r="Y40" s="891"/>
      <c r="Z40" s="891"/>
      <c r="AA40" s="891"/>
      <c r="AB40" s="891"/>
      <c r="AC40" s="891"/>
      <c r="AD40" s="891"/>
      <c r="AE40" s="306">
        <f>SUM(AE36:AE39)</f>
        <v>23</v>
      </c>
      <c r="AF40" s="291">
        <f aca="true" t="shared" si="4" ref="AF40:BE40">SUM(AF36:AF39)</f>
        <v>690</v>
      </c>
      <c r="AG40" s="292">
        <f t="shared" si="4"/>
        <v>198</v>
      </c>
      <c r="AH40" s="318">
        <f t="shared" si="4"/>
        <v>126</v>
      </c>
      <c r="AI40" s="318">
        <f t="shared" si="4"/>
        <v>24</v>
      </c>
      <c r="AJ40" s="318">
        <f t="shared" si="4"/>
        <v>0</v>
      </c>
      <c r="AK40" s="318">
        <f t="shared" si="4"/>
        <v>0</v>
      </c>
      <c r="AL40" s="318">
        <f t="shared" si="4"/>
        <v>72</v>
      </c>
      <c r="AM40" s="318">
        <f t="shared" si="4"/>
        <v>12</v>
      </c>
      <c r="AN40" s="291">
        <f t="shared" si="4"/>
        <v>126</v>
      </c>
      <c r="AO40" s="291">
        <f t="shared" si="4"/>
        <v>492</v>
      </c>
      <c r="AP40" s="292">
        <v>3</v>
      </c>
      <c r="AQ40" s="318">
        <v>1</v>
      </c>
      <c r="AR40" s="318">
        <f t="shared" si="4"/>
        <v>0</v>
      </c>
      <c r="AS40" s="291">
        <f t="shared" si="4"/>
        <v>0</v>
      </c>
      <c r="AT40" s="292">
        <f t="shared" si="4"/>
        <v>0</v>
      </c>
      <c r="AU40" s="318">
        <f t="shared" si="4"/>
        <v>0</v>
      </c>
      <c r="AV40" s="318">
        <f t="shared" si="4"/>
        <v>0</v>
      </c>
      <c r="AW40" s="291">
        <f t="shared" si="4"/>
        <v>0</v>
      </c>
      <c r="AX40" s="292">
        <f t="shared" si="4"/>
        <v>11</v>
      </c>
      <c r="AY40" s="318">
        <f t="shared" si="4"/>
        <v>7</v>
      </c>
      <c r="AZ40" s="318">
        <f t="shared" si="4"/>
        <v>0</v>
      </c>
      <c r="BA40" s="291">
        <f t="shared" si="4"/>
        <v>4</v>
      </c>
      <c r="BB40" s="292">
        <f t="shared" si="4"/>
        <v>0</v>
      </c>
      <c r="BC40" s="318">
        <f t="shared" si="4"/>
        <v>0</v>
      </c>
      <c r="BD40" s="318">
        <f t="shared" si="4"/>
        <v>0</v>
      </c>
      <c r="BE40" s="291">
        <f t="shared" si="4"/>
        <v>0</v>
      </c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</row>
    <row r="41" spans="2:88" s="314" customFormat="1" ht="48.75" customHeight="1" thickBot="1">
      <c r="B41" s="892" t="s">
        <v>79</v>
      </c>
      <c r="C41" s="893"/>
      <c r="D41" s="893"/>
      <c r="E41" s="893"/>
      <c r="F41" s="893"/>
      <c r="G41" s="893"/>
      <c r="H41" s="893"/>
      <c r="I41" s="893"/>
      <c r="J41" s="893"/>
      <c r="K41" s="893"/>
      <c r="L41" s="893"/>
      <c r="M41" s="893"/>
      <c r="N41" s="893"/>
      <c r="O41" s="893"/>
      <c r="P41" s="893"/>
      <c r="Q41" s="893"/>
      <c r="R41" s="893"/>
      <c r="S41" s="893"/>
      <c r="T41" s="893"/>
      <c r="U41" s="893"/>
      <c r="V41" s="893"/>
      <c r="W41" s="893"/>
      <c r="X41" s="893"/>
      <c r="Y41" s="893"/>
      <c r="Z41" s="893"/>
      <c r="AA41" s="893"/>
      <c r="AB41" s="893"/>
      <c r="AC41" s="893"/>
      <c r="AD41" s="894"/>
      <c r="AE41" s="309">
        <f>AE40</f>
        <v>23</v>
      </c>
      <c r="AF41" s="308">
        <f aca="true" t="shared" si="5" ref="AF41:BE41">AF40</f>
        <v>690</v>
      </c>
      <c r="AG41" s="319">
        <f t="shared" si="5"/>
        <v>198</v>
      </c>
      <c r="AH41" s="310">
        <f t="shared" si="5"/>
        <v>126</v>
      </c>
      <c r="AI41" s="310">
        <f t="shared" si="5"/>
        <v>24</v>
      </c>
      <c r="AJ41" s="310">
        <f t="shared" si="5"/>
        <v>0</v>
      </c>
      <c r="AK41" s="310">
        <f t="shared" si="5"/>
        <v>0</v>
      </c>
      <c r="AL41" s="310">
        <f t="shared" si="5"/>
        <v>72</v>
      </c>
      <c r="AM41" s="310">
        <f t="shared" si="5"/>
        <v>12</v>
      </c>
      <c r="AN41" s="308">
        <f t="shared" si="5"/>
        <v>126</v>
      </c>
      <c r="AO41" s="308">
        <f t="shared" si="5"/>
        <v>492</v>
      </c>
      <c r="AP41" s="319">
        <f t="shared" si="5"/>
        <v>3</v>
      </c>
      <c r="AQ41" s="310">
        <f t="shared" si="5"/>
        <v>1</v>
      </c>
      <c r="AR41" s="310">
        <f t="shared" si="5"/>
        <v>0</v>
      </c>
      <c r="AS41" s="308">
        <f t="shared" si="5"/>
        <v>0</v>
      </c>
      <c r="AT41" s="319">
        <f t="shared" si="5"/>
        <v>0</v>
      </c>
      <c r="AU41" s="310">
        <f t="shared" si="5"/>
        <v>0</v>
      </c>
      <c r="AV41" s="310">
        <f t="shared" si="5"/>
        <v>0</v>
      </c>
      <c r="AW41" s="308">
        <f t="shared" si="5"/>
        <v>0</v>
      </c>
      <c r="AX41" s="319">
        <f t="shared" si="5"/>
        <v>11</v>
      </c>
      <c r="AY41" s="310">
        <f t="shared" si="5"/>
        <v>7</v>
      </c>
      <c r="AZ41" s="310">
        <f t="shared" si="5"/>
        <v>0</v>
      </c>
      <c r="BA41" s="308">
        <f t="shared" si="5"/>
        <v>4</v>
      </c>
      <c r="BB41" s="319">
        <f t="shared" si="5"/>
        <v>0</v>
      </c>
      <c r="BC41" s="310">
        <f t="shared" si="5"/>
        <v>0</v>
      </c>
      <c r="BD41" s="310">
        <f t="shared" si="5"/>
        <v>0</v>
      </c>
      <c r="BE41" s="308">
        <f t="shared" si="5"/>
        <v>0</v>
      </c>
      <c r="BF41" s="320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</row>
    <row r="42" spans="2:88" s="14" customFormat="1" ht="49.5" customHeight="1" thickBot="1">
      <c r="B42" s="595" t="s">
        <v>80</v>
      </c>
      <c r="C42" s="895"/>
      <c r="D42" s="895"/>
      <c r="E42" s="895"/>
      <c r="F42" s="895"/>
      <c r="G42" s="895"/>
      <c r="H42" s="895"/>
      <c r="I42" s="895"/>
      <c r="J42" s="895"/>
      <c r="K42" s="895"/>
      <c r="L42" s="895"/>
      <c r="M42" s="895"/>
      <c r="N42" s="895"/>
      <c r="O42" s="895"/>
      <c r="P42" s="895"/>
      <c r="Q42" s="895"/>
      <c r="R42" s="895"/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6"/>
      <c r="AE42" s="321">
        <f aca="true" t="shared" si="6" ref="AE42:BE42">AE41+AE33</f>
        <v>60</v>
      </c>
      <c r="AF42" s="125">
        <f t="shared" si="6"/>
        <v>1800</v>
      </c>
      <c r="AG42" s="321">
        <f t="shared" si="6"/>
        <v>264</v>
      </c>
      <c r="AH42" s="321">
        <f t="shared" si="6"/>
        <v>144</v>
      </c>
      <c r="AI42" s="321">
        <f t="shared" si="6"/>
        <v>42</v>
      </c>
      <c r="AJ42" s="321">
        <f t="shared" si="6"/>
        <v>48</v>
      </c>
      <c r="AK42" s="321">
        <f t="shared" si="6"/>
        <v>4</v>
      </c>
      <c r="AL42" s="321">
        <f t="shared" si="6"/>
        <v>72</v>
      </c>
      <c r="AM42" s="321">
        <f t="shared" si="6"/>
        <v>12</v>
      </c>
      <c r="AN42" s="546">
        <f t="shared" si="6"/>
        <v>134</v>
      </c>
      <c r="AO42" s="547">
        <f t="shared" si="6"/>
        <v>1536</v>
      </c>
      <c r="AP42" s="321">
        <f t="shared" si="6"/>
        <v>3</v>
      </c>
      <c r="AQ42" s="321">
        <f t="shared" si="6"/>
        <v>5</v>
      </c>
      <c r="AR42" s="321">
        <f t="shared" si="6"/>
        <v>0</v>
      </c>
      <c r="AS42" s="125">
        <f t="shared" si="6"/>
        <v>0</v>
      </c>
      <c r="AT42" s="321">
        <f t="shared" si="6"/>
        <v>0</v>
      </c>
      <c r="AU42" s="321">
        <f t="shared" si="6"/>
        <v>0</v>
      </c>
      <c r="AV42" s="321">
        <f t="shared" si="6"/>
        <v>0</v>
      </c>
      <c r="AW42" s="125">
        <f t="shared" si="6"/>
        <v>0</v>
      </c>
      <c r="AX42" s="150">
        <f t="shared" si="6"/>
        <v>14.7</v>
      </c>
      <c r="AY42" s="321">
        <f t="shared" si="6"/>
        <v>8</v>
      </c>
      <c r="AZ42" s="150">
        <f t="shared" si="6"/>
        <v>2.7</v>
      </c>
      <c r="BA42" s="125">
        <f t="shared" si="6"/>
        <v>4</v>
      </c>
      <c r="BB42" s="322">
        <f t="shared" si="6"/>
        <v>0</v>
      </c>
      <c r="BC42" s="321">
        <f t="shared" si="6"/>
        <v>0</v>
      </c>
      <c r="BD42" s="321">
        <f t="shared" si="6"/>
        <v>0</v>
      </c>
      <c r="BE42" s="125">
        <f t="shared" si="6"/>
        <v>0</v>
      </c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</row>
    <row r="43" spans="2:88" s="14" customFormat="1" ht="39.75" customHeight="1">
      <c r="B43" s="649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817"/>
      <c r="V43" s="817"/>
      <c r="W43" s="324"/>
      <c r="X43" s="324"/>
      <c r="Y43" s="325"/>
      <c r="Z43" s="325"/>
      <c r="AA43" s="326"/>
      <c r="AB43" s="553" t="s">
        <v>30</v>
      </c>
      <c r="AC43" s="554"/>
      <c r="AD43" s="878"/>
      <c r="AE43" s="883" t="s">
        <v>31</v>
      </c>
      <c r="AF43" s="884"/>
      <c r="AG43" s="884"/>
      <c r="AH43" s="884"/>
      <c r="AI43" s="884"/>
      <c r="AJ43" s="884"/>
      <c r="AK43" s="884"/>
      <c r="AL43" s="884"/>
      <c r="AM43" s="884"/>
      <c r="AN43" s="885"/>
      <c r="AO43" s="886"/>
      <c r="AP43" s="609">
        <v>3</v>
      </c>
      <c r="AQ43" s="610"/>
      <c r="AR43" s="610"/>
      <c r="AS43" s="610"/>
      <c r="AT43" s="610"/>
      <c r="AU43" s="610"/>
      <c r="AV43" s="610"/>
      <c r="AW43" s="611"/>
      <c r="AX43" s="327">
        <v>3</v>
      </c>
      <c r="AY43" s="151"/>
      <c r="AZ43" s="151"/>
      <c r="BA43" s="328"/>
      <c r="BB43" s="208"/>
      <c r="BC43" s="209"/>
      <c r="BD43" s="209"/>
      <c r="BE43" s="210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</row>
    <row r="44" spans="2:88" s="14" customFormat="1" ht="39.75" customHeight="1">
      <c r="B44" s="649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650"/>
      <c r="V44" s="650"/>
      <c r="W44" s="324"/>
      <c r="X44" s="324"/>
      <c r="Y44" s="325"/>
      <c r="Z44" s="325"/>
      <c r="AA44" s="325"/>
      <c r="AB44" s="555"/>
      <c r="AC44" s="556"/>
      <c r="AD44" s="879"/>
      <c r="AE44" s="635" t="s">
        <v>32</v>
      </c>
      <c r="AF44" s="636"/>
      <c r="AG44" s="636"/>
      <c r="AH44" s="636"/>
      <c r="AI44" s="636"/>
      <c r="AJ44" s="636"/>
      <c r="AK44" s="636"/>
      <c r="AL44" s="636"/>
      <c r="AM44" s="636"/>
      <c r="AN44" s="835"/>
      <c r="AO44" s="836"/>
      <c r="AP44" s="612">
        <v>5</v>
      </c>
      <c r="AQ44" s="613"/>
      <c r="AR44" s="613"/>
      <c r="AS44" s="613"/>
      <c r="AT44" s="613"/>
      <c r="AU44" s="613"/>
      <c r="AV44" s="613"/>
      <c r="AW44" s="614"/>
      <c r="AX44" s="329">
        <v>4</v>
      </c>
      <c r="AY44" s="152"/>
      <c r="AZ44" s="152"/>
      <c r="BA44" s="330"/>
      <c r="BB44" s="153">
        <v>1</v>
      </c>
      <c r="BC44" s="211"/>
      <c r="BD44" s="211"/>
      <c r="BE44" s="212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</row>
    <row r="45" spans="2:88" s="14" customFormat="1" ht="39.75" customHeight="1">
      <c r="B45" s="649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650"/>
      <c r="V45" s="650"/>
      <c r="W45" s="324"/>
      <c r="X45" s="324"/>
      <c r="Y45" s="325"/>
      <c r="Z45" s="325"/>
      <c r="AA45" s="325"/>
      <c r="AB45" s="555"/>
      <c r="AC45" s="556"/>
      <c r="AD45" s="879"/>
      <c r="AE45" s="635" t="s">
        <v>33</v>
      </c>
      <c r="AF45" s="636"/>
      <c r="AG45" s="636"/>
      <c r="AH45" s="636"/>
      <c r="AI45" s="636"/>
      <c r="AJ45" s="636"/>
      <c r="AK45" s="636"/>
      <c r="AL45" s="636"/>
      <c r="AM45" s="636"/>
      <c r="AN45" s="835"/>
      <c r="AO45" s="836"/>
      <c r="AP45" s="612"/>
      <c r="AQ45" s="613"/>
      <c r="AR45" s="613"/>
      <c r="AS45" s="613"/>
      <c r="AT45" s="613"/>
      <c r="AU45" s="613"/>
      <c r="AV45" s="613"/>
      <c r="AW45" s="614"/>
      <c r="AX45" s="329"/>
      <c r="AY45" s="152"/>
      <c r="AZ45" s="152"/>
      <c r="BA45" s="330"/>
      <c r="BB45" s="213"/>
      <c r="BC45" s="211"/>
      <c r="BD45" s="211"/>
      <c r="BE45" s="212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</row>
    <row r="46" spans="2:88" s="14" customFormat="1" ht="39.75" customHeight="1">
      <c r="B46" s="649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31" t="s">
        <v>34</v>
      </c>
      <c r="U46" s="651"/>
      <c r="V46" s="651"/>
      <c r="W46" s="324"/>
      <c r="X46" s="324"/>
      <c r="Y46" s="325"/>
      <c r="Z46" s="325"/>
      <c r="AA46" s="325"/>
      <c r="AB46" s="555"/>
      <c r="AC46" s="556"/>
      <c r="AD46" s="879"/>
      <c r="AE46" s="635" t="s">
        <v>35</v>
      </c>
      <c r="AF46" s="636"/>
      <c r="AG46" s="636"/>
      <c r="AH46" s="636"/>
      <c r="AI46" s="636"/>
      <c r="AJ46" s="636"/>
      <c r="AK46" s="636"/>
      <c r="AL46" s="636"/>
      <c r="AM46" s="636"/>
      <c r="AN46" s="835"/>
      <c r="AO46" s="836"/>
      <c r="AP46" s="612"/>
      <c r="AQ46" s="613"/>
      <c r="AR46" s="613"/>
      <c r="AS46" s="613"/>
      <c r="AT46" s="613"/>
      <c r="AU46" s="613"/>
      <c r="AV46" s="613"/>
      <c r="AW46" s="614"/>
      <c r="AX46" s="329"/>
      <c r="AY46" s="152"/>
      <c r="AZ46" s="152"/>
      <c r="BA46" s="330"/>
      <c r="BB46" s="213"/>
      <c r="BC46" s="211"/>
      <c r="BD46" s="211"/>
      <c r="BE46" s="212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</row>
    <row r="47" spans="2:88" s="14" customFormat="1" ht="39.75" customHeight="1">
      <c r="B47" s="649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652" t="s">
        <v>58</v>
      </c>
      <c r="U47" s="819"/>
      <c r="V47" s="332"/>
      <c r="W47" s="324"/>
      <c r="X47" s="324"/>
      <c r="Y47" s="333"/>
      <c r="Z47" s="333"/>
      <c r="AA47" s="333"/>
      <c r="AB47" s="555"/>
      <c r="AC47" s="556"/>
      <c r="AD47" s="879"/>
      <c r="AE47" s="635" t="s">
        <v>36</v>
      </c>
      <c r="AF47" s="636"/>
      <c r="AG47" s="636"/>
      <c r="AH47" s="636"/>
      <c r="AI47" s="636"/>
      <c r="AJ47" s="636"/>
      <c r="AK47" s="636"/>
      <c r="AL47" s="636"/>
      <c r="AM47" s="636"/>
      <c r="AN47" s="835"/>
      <c r="AO47" s="836"/>
      <c r="AP47" s="612"/>
      <c r="AQ47" s="613"/>
      <c r="AR47" s="613"/>
      <c r="AS47" s="613"/>
      <c r="AT47" s="613"/>
      <c r="AU47" s="613"/>
      <c r="AV47" s="613"/>
      <c r="AW47" s="614"/>
      <c r="AX47" s="329"/>
      <c r="AY47" s="152"/>
      <c r="AZ47" s="152"/>
      <c r="BA47" s="330"/>
      <c r="BB47" s="213"/>
      <c r="BC47" s="211"/>
      <c r="BD47" s="211"/>
      <c r="BE47" s="212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</row>
    <row r="48" spans="2:88" s="14" customFormat="1" ht="39.75" customHeight="1">
      <c r="B48" s="649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653" t="s">
        <v>59</v>
      </c>
      <c r="U48" s="819"/>
      <c r="V48" s="332"/>
      <c r="W48" s="324"/>
      <c r="X48" s="324"/>
      <c r="Y48" s="325"/>
      <c r="Z48" s="325"/>
      <c r="AA48" s="325"/>
      <c r="AB48" s="555"/>
      <c r="AC48" s="556"/>
      <c r="AD48" s="879"/>
      <c r="AE48" s="635" t="s">
        <v>23</v>
      </c>
      <c r="AF48" s="636"/>
      <c r="AG48" s="636"/>
      <c r="AH48" s="636"/>
      <c r="AI48" s="636"/>
      <c r="AJ48" s="636"/>
      <c r="AK48" s="636"/>
      <c r="AL48" s="636"/>
      <c r="AM48" s="636"/>
      <c r="AN48" s="835"/>
      <c r="AO48" s="836"/>
      <c r="AP48" s="612"/>
      <c r="AQ48" s="613"/>
      <c r="AR48" s="613"/>
      <c r="AS48" s="613"/>
      <c r="AT48" s="613"/>
      <c r="AU48" s="613"/>
      <c r="AV48" s="613"/>
      <c r="AW48" s="614"/>
      <c r="AX48" s="329"/>
      <c r="AY48" s="152"/>
      <c r="AZ48" s="152"/>
      <c r="BA48" s="330"/>
      <c r="BB48" s="213"/>
      <c r="BC48" s="211"/>
      <c r="BD48" s="211"/>
      <c r="BE48" s="212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</row>
    <row r="49" spans="2:88" s="14" customFormat="1" ht="39.75" customHeight="1">
      <c r="B49" s="649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653" t="s">
        <v>60</v>
      </c>
      <c r="U49" s="653"/>
      <c r="V49" s="332"/>
      <c r="W49" s="324"/>
      <c r="X49" s="324"/>
      <c r="Y49" s="325"/>
      <c r="Z49" s="325"/>
      <c r="AA49" s="325"/>
      <c r="AB49" s="555"/>
      <c r="AC49" s="556"/>
      <c r="AD49" s="879"/>
      <c r="AE49" s="635" t="s">
        <v>24</v>
      </c>
      <c r="AF49" s="636"/>
      <c r="AG49" s="636"/>
      <c r="AH49" s="636"/>
      <c r="AI49" s="636"/>
      <c r="AJ49" s="636"/>
      <c r="AK49" s="636"/>
      <c r="AL49" s="636"/>
      <c r="AM49" s="636"/>
      <c r="AN49" s="835"/>
      <c r="AO49" s="836"/>
      <c r="AP49" s="612"/>
      <c r="AQ49" s="613"/>
      <c r="AR49" s="613"/>
      <c r="AS49" s="613"/>
      <c r="AT49" s="613"/>
      <c r="AU49" s="613"/>
      <c r="AV49" s="613"/>
      <c r="AW49" s="614"/>
      <c r="AX49" s="329"/>
      <c r="AY49" s="152"/>
      <c r="AZ49" s="152"/>
      <c r="BA49" s="330"/>
      <c r="BB49" s="213"/>
      <c r="BC49" s="211"/>
      <c r="BD49" s="211"/>
      <c r="BE49" s="212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</row>
    <row r="50" spans="2:88" s="14" customFormat="1" ht="39.75" customHeight="1" thickBot="1">
      <c r="B50" s="649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653" t="s">
        <v>61</v>
      </c>
      <c r="U50" s="819"/>
      <c r="V50" s="819"/>
      <c r="W50" s="324"/>
      <c r="X50" s="324"/>
      <c r="Y50" s="325"/>
      <c r="Z50" s="325"/>
      <c r="AA50" s="325"/>
      <c r="AB50" s="880"/>
      <c r="AC50" s="881"/>
      <c r="AD50" s="882"/>
      <c r="AE50" s="887" t="s">
        <v>37</v>
      </c>
      <c r="AF50" s="888"/>
      <c r="AG50" s="888"/>
      <c r="AH50" s="888"/>
      <c r="AI50" s="888"/>
      <c r="AJ50" s="888"/>
      <c r="AK50" s="888"/>
      <c r="AL50" s="888"/>
      <c r="AM50" s="888"/>
      <c r="AN50" s="889"/>
      <c r="AO50" s="890"/>
      <c r="AP50" s="626"/>
      <c r="AQ50" s="627"/>
      <c r="AR50" s="627"/>
      <c r="AS50" s="627"/>
      <c r="AT50" s="627"/>
      <c r="AU50" s="627"/>
      <c r="AV50" s="627"/>
      <c r="AW50" s="628"/>
      <c r="AX50" s="334"/>
      <c r="AY50" s="154"/>
      <c r="AZ50" s="154"/>
      <c r="BA50" s="335"/>
      <c r="BB50" s="214"/>
      <c r="BC50" s="215"/>
      <c r="BD50" s="215"/>
      <c r="BE50" s="216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</row>
    <row r="51" spans="23:88" s="14" customFormat="1" ht="14.25">
      <c r="W51" s="336"/>
      <c r="X51" s="336"/>
      <c r="Y51" s="336"/>
      <c r="Z51" s="336"/>
      <c r="AA51" s="336"/>
      <c r="AB51" s="336"/>
      <c r="AC51" s="336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</row>
    <row r="52" spans="2:88" s="14" customFormat="1" ht="30" customHeight="1">
      <c r="B52" s="33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874"/>
      <c r="U52" s="875"/>
      <c r="V52" s="338"/>
      <c r="W52" s="876"/>
      <c r="X52" s="876"/>
      <c r="Y52" s="877"/>
      <c r="Z52" s="877"/>
      <c r="AA52" s="339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340"/>
      <c r="AV52" s="34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</row>
    <row r="53" spans="2:88" s="14" customFormat="1" ht="39.75" customHeight="1">
      <c r="B53" s="661" t="s">
        <v>139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1"/>
      <c r="P53" s="661"/>
      <c r="Q53" s="661"/>
      <c r="R53" s="661"/>
      <c r="S53" s="661"/>
      <c r="T53" s="661"/>
      <c r="U53" s="661"/>
      <c r="V53" s="661"/>
      <c r="W53" s="661"/>
      <c r="X53" s="661"/>
      <c r="Y53" s="661"/>
      <c r="Z53" s="661"/>
      <c r="AA53" s="661"/>
      <c r="AB53" s="661"/>
      <c r="AC53" s="661"/>
      <c r="AD53" s="342"/>
      <c r="AE53" s="342"/>
      <c r="AF53" s="556" t="s">
        <v>38</v>
      </c>
      <c r="AG53" s="556"/>
      <c r="AH53" s="556"/>
      <c r="AI53" s="556"/>
      <c r="AJ53" s="556"/>
      <c r="AK53" s="556"/>
      <c r="AL53" s="556"/>
      <c r="AM53" s="556"/>
      <c r="AN53" s="556"/>
      <c r="AO53" s="556"/>
      <c r="AP53" s="556"/>
      <c r="AQ53" s="556"/>
      <c r="AR53" s="556"/>
      <c r="AS53" s="556"/>
      <c r="AT53" s="556"/>
      <c r="AU53" s="556"/>
      <c r="AV53" s="556"/>
      <c r="AW53" s="556"/>
      <c r="AX53" s="556"/>
      <c r="AY53" s="556"/>
      <c r="AZ53" s="556"/>
      <c r="BA53" s="556"/>
      <c r="BB53" s="556"/>
      <c r="BC53" s="556"/>
      <c r="BD53" s="556"/>
      <c r="BE53" s="5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</row>
    <row r="54" spans="30:55" ht="36" customHeight="1" thickBot="1"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</row>
    <row r="55" spans="1:256" s="345" customFormat="1" ht="75.75" customHeight="1" thickBot="1" thickTop="1">
      <c r="A55" s="14"/>
      <c r="B55" s="695" t="s">
        <v>44</v>
      </c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7"/>
      <c r="U55" s="866" t="s">
        <v>45</v>
      </c>
      <c r="V55" s="670" t="s">
        <v>46</v>
      </c>
      <c r="W55" s="671"/>
      <c r="X55" s="672"/>
      <c r="Y55" s="675" t="s">
        <v>47</v>
      </c>
      <c r="Z55" s="854"/>
      <c r="AA55" s="675" t="s">
        <v>48</v>
      </c>
      <c r="AB55" s="854"/>
      <c r="AC55" s="14"/>
      <c r="AD55" s="65"/>
      <c r="AE55" s="343"/>
      <c r="AF55" s="344" t="s">
        <v>39</v>
      </c>
      <c r="AG55" s="676" t="s">
        <v>40</v>
      </c>
      <c r="AH55" s="677"/>
      <c r="AI55" s="677"/>
      <c r="AJ55" s="677"/>
      <c r="AK55" s="677"/>
      <c r="AL55" s="677"/>
      <c r="AM55" s="677"/>
      <c r="AN55" s="677"/>
      <c r="AO55" s="677"/>
      <c r="AP55" s="677"/>
      <c r="AQ55" s="677"/>
      <c r="AR55" s="677"/>
      <c r="AS55" s="677"/>
      <c r="AT55" s="677"/>
      <c r="AU55" s="678"/>
      <c r="AV55" s="994" t="s">
        <v>41</v>
      </c>
      <c r="AW55" s="995"/>
      <c r="AX55" s="995"/>
      <c r="AY55" s="996"/>
      <c r="AZ55" s="994" t="s">
        <v>42</v>
      </c>
      <c r="BA55" s="995"/>
      <c r="BB55" s="996"/>
      <c r="BC55" s="1000" t="s">
        <v>43</v>
      </c>
      <c r="BD55" s="1001"/>
      <c r="BE55" s="14"/>
      <c r="BF55" s="14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45" customFormat="1" ht="39.75" customHeight="1" thickBot="1" thickTop="1">
      <c r="A56" s="14"/>
      <c r="B56" s="695"/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7"/>
      <c r="U56" s="866"/>
      <c r="V56" s="673"/>
      <c r="W56" s="581"/>
      <c r="X56" s="674"/>
      <c r="Y56" s="855"/>
      <c r="Z56" s="856"/>
      <c r="AA56" s="855"/>
      <c r="AB56" s="856"/>
      <c r="AC56" s="14"/>
      <c r="AD56" s="65"/>
      <c r="AE56" s="343"/>
      <c r="AF56" s="346">
        <v>1</v>
      </c>
      <c r="AG56" s="991" t="s">
        <v>123</v>
      </c>
      <c r="AH56" s="992"/>
      <c r="AI56" s="992"/>
      <c r="AJ56" s="992"/>
      <c r="AK56" s="992"/>
      <c r="AL56" s="992"/>
      <c r="AM56" s="992"/>
      <c r="AN56" s="992"/>
      <c r="AO56" s="992"/>
      <c r="AP56" s="992"/>
      <c r="AQ56" s="992"/>
      <c r="AR56" s="992"/>
      <c r="AS56" s="992"/>
      <c r="AT56" s="992"/>
      <c r="AU56" s="993"/>
      <c r="AV56" s="997" t="s">
        <v>173</v>
      </c>
      <c r="AW56" s="998"/>
      <c r="AX56" s="998"/>
      <c r="AY56" s="999"/>
      <c r="AZ56" s="997">
        <v>5</v>
      </c>
      <c r="BA56" s="998"/>
      <c r="BB56" s="999"/>
      <c r="BC56" s="986">
        <v>4</v>
      </c>
      <c r="BD56" s="987"/>
      <c r="BE56" s="14"/>
      <c r="BF56" s="14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345" customFormat="1" ht="39.75" customHeight="1" thickBot="1" thickTop="1">
      <c r="A57" s="14"/>
      <c r="B57" s="695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7"/>
      <c r="U57" s="867"/>
      <c r="V57" s="673"/>
      <c r="W57" s="581"/>
      <c r="X57" s="674"/>
      <c r="Y57" s="347" t="s">
        <v>49</v>
      </c>
      <c r="Z57" s="348" t="s">
        <v>50</v>
      </c>
      <c r="AA57" s="347" t="s">
        <v>49</v>
      </c>
      <c r="AB57" s="349" t="s">
        <v>50</v>
      </c>
      <c r="AC57" s="350"/>
      <c r="AD57" s="68"/>
      <c r="AE57" s="343"/>
      <c r="AF57" s="351"/>
      <c r="AG57" s="352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4"/>
      <c r="AV57" s="679"/>
      <c r="AW57" s="680"/>
      <c r="AX57" s="680"/>
      <c r="AY57" s="681"/>
      <c r="AZ57" s="682"/>
      <c r="BA57" s="683"/>
      <c r="BB57" s="684"/>
      <c r="BC57" s="980"/>
      <c r="BD57" s="981"/>
      <c r="BE57" s="14"/>
      <c r="BF57" s="14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345" customFormat="1" ht="39.75" customHeight="1" thickBot="1" thickTop="1">
      <c r="A58" s="14"/>
      <c r="B58" s="695" t="s">
        <v>51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863">
        <v>30</v>
      </c>
      <c r="V58" s="685" t="s">
        <v>117</v>
      </c>
      <c r="W58" s="686"/>
      <c r="X58" s="687"/>
      <c r="Y58" s="837">
        <v>3</v>
      </c>
      <c r="Z58" s="840">
        <v>1</v>
      </c>
      <c r="AA58" s="843">
        <f>Y58*U58</f>
        <v>90</v>
      </c>
      <c r="AB58" s="846">
        <f>Z58*U58</f>
        <v>30</v>
      </c>
      <c r="AC58" s="350"/>
      <c r="AD58" s="68"/>
      <c r="AE58" s="355"/>
      <c r="AF58" s="356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8"/>
      <c r="AY58" s="359"/>
      <c r="AZ58" s="360"/>
      <c r="BA58" s="361"/>
      <c r="BB58" s="361"/>
      <c r="BC58" s="362"/>
      <c r="BD58" s="362"/>
      <c r="BE58" s="20"/>
      <c r="BF58" s="14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345" customFormat="1" ht="39.75" customHeight="1" thickBot="1" thickTop="1">
      <c r="A59" s="14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861"/>
      <c r="V59" s="688"/>
      <c r="W59" s="689"/>
      <c r="X59" s="690"/>
      <c r="Y59" s="838"/>
      <c r="Z59" s="841"/>
      <c r="AA59" s="844"/>
      <c r="AB59" s="847"/>
      <c r="AC59" s="363"/>
      <c r="AD59" s="364"/>
      <c r="AE59" s="365"/>
      <c r="AF59" s="365"/>
      <c r="AG59" s="365"/>
      <c r="AH59" s="365"/>
      <c r="AI59" s="366"/>
      <c r="AJ59" s="367"/>
      <c r="AK59" s="367"/>
      <c r="AL59" s="367"/>
      <c r="AM59" s="367"/>
      <c r="AN59" s="367"/>
      <c r="AO59" s="368"/>
      <c r="AP59" s="368"/>
      <c r="AQ59" s="369"/>
      <c r="AR59" s="369"/>
      <c r="AS59" s="369"/>
      <c r="AT59" s="369"/>
      <c r="AU59" s="369"/>
      <c r="AV59" s="369"/>
      <c r="AW59" s="69"/>
      <c r="AX59" s="69"/>
      <c r="AY59" s="370"/>
      <c r="AZ59" s="67"/>
      <c r="BA59" s="67"/>
      <c r="BB59" s="67"/>
      <c r="BC59" s="66"/>
      <c r="BD59" s="20"/>
      <c r="BE59" s="20"/>
      <c r="BF59" s="14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345" customFormat="1" ht="39.75" customHeight="1" thickBot="1" thickTop="1">
      <c r="A60" s="14"/>
      <c r="B60" s="695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862"/>
      <c r="V60" s="691"/>
      <c r="W60" s="692"/>
      <c r="X60" s="693"/>
      <c r="Y60" s="839"/>
      <c r="Z60" s="842"/>
      <c r="AA60" s="845"/>
      <c r="AB60" s="848"/>
      <c r="AC60" s="363"/>
      <c r="AD60" s="364"/>
      <c r="AE60" s="365"/>
      <c r="AF60" s="365"/>
      <c r="AG60" s="365"/>
      <c r="AH60" s="365"/>
      <c r="AI60" s="366"/>
      <c r="AJ60" s="367"/>
      <c r="AK60" s="367"/>
      <c r="AL60" s="367"/>
      <c r="AM60" s="367"/>
      <c r="AN60" s="367"/>
      <c r="AO60" s="368"/>
      <c r="AP60" s="368"/>
      <c r="AQ60" s="369"/>
      <c r="AR60" s="369"/>
      <c r="AS60" s="369"/>
      <c r="AT60" s="369"/>
      <c r="AU60" s="369"/>
      <c r="AV60" s="369"/>
      <c r="AW60" s="69"/>
      <c r="AX60" s="69"/>
      <c r="AY60" s="370"/>
      <c r="AZ60" s="67"/>
      <c r="BA60" s="67"/>
      <c r="BB60" s="67"/>
      <c r="BC60" s="66"/>
      <c r="BD60" s="20"/>
      <c r="BE60" s="20"/>
      <c r="BF60" s="14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345" customFormat="1" ht="39.75" customHeight="1" thickBot="1" thickTop="1">
      <c r="A61" s="14"/>
      <c r="B61" s="695" t="s">
        <v>52</v>
      </c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863">
        <v>4</v>
      </c>
      <c r="V61" s="868" t="s">
        <v>117</v>
      </c>
      <c r="W61" s="869"/>
      <c r="X61" s="870"/>
      <c r="Y61" s="837">
        <v>3</v>
      </c>
      <c r="Z61" s="840">
        <v>1</v>
      </c>
      <c r="AA61" s="864">
        <f>Y61*U61</f>
        <v>12</v>
      </c>
      <c r="AB61" s="852">
        <f>Z61*U61</f>
        <v>4</v>
      </c>
      <c r="AC61" s="363"/>
      <c r="AD61" s="364"/>
      <c r="AE61" s="365"/>
      <c r="AF61" s="1006" t="s">
        <v>68</v>
      </c>
      <c r="AG61" s="1006"/>
      <c r="AH61" s="1006"/>
      <c r="AI61" s="1006"/>
      <c r="AJ61" s="1006"/>
      <c r="AK61" s="1006"/>
      <c r="AL61" s="1006"/>
      <c r="AM61" s="1006"/>
      <c r="AN61" s="1006"/>
      <c r="AO61" s="1006"/>
      <c r="AP61" s="1006"/>
      <c r="AQ61" s="1006"/>
      <c r="AR61" s="1006"/>
      <c r="AS61" s="1006"/>
      <c r="AT61" s="1006"/>
      <c r="AU61" s="1006"/>
      <c r="AV61" s="1006"/>
      <c r="AW61" s="1006"/>
      <c r="AX61" s="1006"/>
      <c r="AY61" s="1006"/>
      <c r="AZ61" s="1006"/>
      <c r="BA61" s="1006"/>
      <c r="BB61" s="1006"/>
      <c r="BC61" s="1006"/>
      <c r="BD61" s="20"/>
      <c r="BE61" s="20"/>
      <c r="BF61" s="14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345" customFormat="1" ht="39.75" customHeight="1" thickBot="1" thickTop="1">
      <c r="A62" s="14"/>
      <c r="B62" s="695"/>
      <c r="C62" s="696"/>
      <c r="D62" s="696"/>
      <c r="E62" s="696"/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862"/>
      <c r="V62" s="871"/>
      <c r="W62" s="872"/>
      <c r="X62" s="873"/>
      <c r="Y62" s="839"/>
      <c r="Z62" s="842"/>
      <c r="AA62" s="865"/>
      <c r="AB62" s="853"/>
      <c r="AC62" s="371"/>
      <c r="AD62" s="364"/>
      <c r="AE62" s="365"/>
      <c r="AF62" s="372" t="s">
        <v>39</v>
      </c>
      <c r="AG62" s="1007" t="s">
        <v>69</v>
      </c>
      <c r="AH62" s="1008"/>
      <c r="AI62" s="1008"/>
      <c r="AJ62" s="1008"/>
      <c r="AK62" s="1008"/>
      <c r="AL62" s="1008"/>
      <c r="AM62" s="1008"/>
      <c r="AN62" s="1008"/>
      <c r="AO62" s="1008"/>
      <c r="AP62" s="1008"/>
      <c r="AQ62" s="1008"/>
      <c r="AR62" s="1008"/>
      <c r="AS62" s="1008"/>
      <c r="AT62" s="1008"/>
      <c r="AU62" s="1008"/>
      <c r="AV62" s="1008"/>
      <c r="AW62" s="1009"/>
      <c r="AX62" s="1010" t="s">
        <v>41</v>
      </c>
      <c r="AY62" s="1011"/>
      <c r="AZ62" s="1011"/>
      <c r="BA62" s="1011"/>
      <c r="BB62" s="1011"/>
      <c r="BC62" s="1012"/>
      <c r="BD62" s="20"/>
      <c r="BE62" s="20"/>
      <c r="BF62" s="14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345" customFormat="1" ht="39.75" customHeight="1" thickBot="1" thickTop="1">
      <c r="A63" s="14"/>
      <c r="B63" s="695" t="s">
        <v>53</v>
      </c>
      <c r="C63" s="696"/>
      <c r="D63" s="696"/>
      <c r="E63" s="696"/>
      <c r="F63" s="696"/>
      <c r="G63" s="696"/>
      <c r="H63" s="696"/>
      <c r="I63" s="696"/>
      <c r="J63" s="696"/>
      <c r="K63" s="696"/>
      <c r="L63" s="696"/>
      <c r="M63" s="696"/>
      <c r="N63" s="696"/>
      <c r="O63" s="696"/>
      <c r="P63" s="696"/>
      <c r="Q63" s="696"/>
      <c r="R63" s="696"/>
      <c r="S63" s="696"/>
      <c r="T63" s="696"/>
      <c r="U63" s="860">
        <v>4</v>
      </c>
      <c r="V63" s="685" t="s">
        <v>112</v>
      </c>
      <c r="W63" s="686"/>
      <c r="X63" s="687"/>
      <c r="Y63" s="837">
        <v>3</v>
      </c>
      <c r="Z63" s="840">
        <v>1</v>
      </c>
      <c r="AA63" s="864">
        <f>Y63*U63</f>
        <v>12</v>
      </c>
      <c r="AB63" s="852">
        <f>Z63*U63</f>
        <v>4</v>
      </c>
      <c r="AC63" s="371"/>
      <c r="AD63" s="364"/>
      <c r="AE63" s="355"/>
      <c r="AF63" s="373">
        <v>1</v>
      </c>
      <c r="AG63" s="1013" t="s">
        <v>124</v>
      </c>
      <c r="AH63" s="989"/>
      <c r="AI63" s="989"/>
      <c r="AJ63" s="989"/>
      <c r="AK63" s="989"/>
      <c r="AL63" s="989"/>
      <c r="AM63" s="989"/>
      <c r="AN63" s="989"/>
      <c r="AO63" s="989"/>
      <c r="AP63" s="989"/>
      <c r="AQ63" s="989"/>
      <c r="AR63" s="989"/>
      <c r="AS63" s="989"/>
      <c r="AT63" s="989"/>
      <c r="AU63" s="989"/>
      <c r="AV63" s="989"/>
      <c r="AW63" s="1014"/>
      <c r="AX63" s="988" t="s">
        <v>174</v>
      </c>
      <c r="AY63" s="989"/>
      <c r="AZ63" s="989"/>
      <c r="BA63" s="989"/>
      <c r="BB63" s="989"/>
      <c r="BC63" s="990"/>
      <c r="BD63" s="20"/>
      <c r="BE63" s="20"/>
      <c r="BF63" s="14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345" customFormat="1" ht="39.75" customHeight="1" thickBot="1" thickTop="1">
      <c r="A64" s="14"/>
      <c r="B64" s="695"/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6"/>
      <c r="U64" s="861"/>
      <c r="V64" s="688"/>
      <c r="W64" s="689"/>
      <c r="X64" s="690"/>
      <c r="Y64" s="838"/>
      <c r="Z64" s="841"/>
      <c r="AA64" s="969"/>
      <c r="AB64" s="985"/>
      <c r="AC64" s="371"/>
      <c r="AD64" s="364"/>
      <c r="AE64" s="355"/>
      <c r="AF64" s="374"/>
      <c r="AG64" s="694"/>
      <c r="AH64" s="850"/>
      <c r="AI64" s="850"/>
      <c r="AJ64" s="850"/>
      <c r="AK64" s="850"/>
      <c r="AL64" s="850"/>
      <c r="AM64" s="850"/>
      <c r="AN64" s="850"/>
      <c r="AO64" s="850"/>
      <c r="AP64" s="850"/>
      <c r="AQ64" s="850"/>
      <c r="AR64" s="850"/>
      <c r="AS64" s="850"/>
      <c r="AT64" s="850"/>
      <c r="AU64" s="850"/>
      <c r="AV64" s="850"/>
      <c r="AW64" s="851"/>
      <c r="AX64" s="701"/>
      <c r="AY64" s="889"/>
      <c r="AZ64" s="889"/>
      <c r="BA64" s="889"/>
      <c r="BB64" s="889"/>
      <c r="BC64" s="1005"/>
      <c r="BD64" s="20"/>
      <c r="BE64" s="20"/>
      <c r="BF64" s="14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345" customFormat="1" ht="39.75" customHeight="1" thickBot="1" thickTop="1">
      <c r="A65" s="14"/>
      <c r="B65" s="695"/>
      <c r="C65" s="696"/>
      <c r="D65" s="696"/>
      <c r="E65" s="696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  <c r="T65" s="696"/>
      <c r="U65" s="862"/>
      <c r="V65" s="691"/>
      <c r="W65" s="692"/>
      <c r="X65" s="693"/>
      <c r="Y65" s="839"/>
      <c r="Z65" s="842"/>
      <c r="AA65" s="865"/>
      <c r="AB65" s="853"/>
      <c r="AC65" s="363"/>
      <c r="AD65" s="364"/>
      <c r="AE65" s="355"/>
      <c r="AF65" s="355"/>
      <c r="AG65" s="355"/>
      <c r="AH65" s="355"/>
      <c r="AI65" s="375"/>
      <c r="AJ65" s="375"/>
      <c r="AK65" s="375"/>
      <c r="AL65" s="375"/>
      <c r="AM65" s="375"/>
      <c r="AN65" s="375"/>
      <c r="AO65" s="368"/>
      <c r="AP65" s="368"/>
      <c r="AQ65" s="369"/>
      <c r="AR65" s="369"/>
      <c r="AS65" s="369"/>
      <c r="AT65" s="369"/>
      <c r="AU65" s="369"/>
      <c r="AV65" s="369"/>
      <c r="AW65" s="69"/>
      <c r="AX65" s="69"/>
      <c r="AY65" s="370"/>
      <c r="AZ65" s="67"/>
      <c r="BA65" s="67"/>
      <c r="BB65" s="67"/>
      <c r="BC65" s="66"/>
      <c r="BD65" s="20"/>
      <c r="BE65" s="20"/>
      <c r="BF65" s="14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381" customFormat="1" ht="82.5" customHeight="1" thickBot="1" thickTop="1">
      <c r="A66" s="14"/>
      <c r="B66" s="695" t="s">
        <v>65</v>
      </c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7"/>
      <c r="U66" s="376" t="s">
        <v>137</v>
      </c>
      <c r="V66" s="698" t="s">
        <v>117</v>
      </c>
      <c r="W66" s="699"/>
      <c r="X66" s="700"/>
      <c r="Y66" s="377">
        <v>3</v>
      </c>
      <c r="Z66" s="378">
        <v>1</v>
      </c>
      <c r="AA66" s="483">
        <v>6</v>
      </c>
      <c r="AB66" s="536">
        <v>2</v>
      </c>
      <c r="AC66" s="363"/>
      <c r="AD66" s="364"/>
      <c r="AE66" s="355"/>
      <c r="AF66" s="355"/>
      <c r="AG66" s="355"/>
      <c r="AH66" s="355"/>
      <c r="AI66" s="375"/>
      <c r="AJ66" s="375"/>
      <c r="AK66" s="375"/>
      <c r="AL66" s="375"/>
      <c r="AM66" s="375"/>
      <c r="AN66" s="375"/>
      <c r="AO66" s="368"/>
      <c r="AP66" s="368"/>
      <c r="AQ66" s="369"/>
      <c r="AR66" s="369"/>
      <c r="AS66" s="369"/>
      <c r="AT66" s="369"/>
      <c r="AU66" s="369"/>
      <c r="AV66" s="369"/>
      <c r="AW66" s="69"/>
      <c r="AX66" s="69"/>
      <c r="AY66" s="370"/>
      <c r="AZ66" s="67"/>
      <c r="BA66" s="67"/>
      <c r="BB66" s="67"/>
      <c r="BC66" s="66"/>
      <c r="BD66" s="20"/>
      <c r="BE66" s="20"/>
      <c r="BF66" s="14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345" customFormat="1" ht="39.75" customHeight="1" thickBot="1" thickTop="1">
      <c r="A67" s="14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2"/>
      <c r="M67" s="32"/>
      <c r="N67" s="32"/>
      <c r="O67" s="32"/>
      <c r="P67" s="32"/>
      <c r="Q67" s="32"/>
      <c r="R67" s="32"/>
      <c r="S67" s="32"/>
      <c r="T67" s="383" t="s">
        <v>54</v>
      </c>
      <c r="U67" s="384" t="s">
        <v>104</v>
      </c>
      <c r="V67" s="385"/>
      <c r="W67" s="385"/>
      <c r="X67" s="857" t="s">
        <v>54</v>
      </c>
      <c r="Y67" s="858"/>
      <c r="Z67" s="859"/>
      <c r="AA67" s="379">
        <f>AA58+AA61+AA63+AA66</f>
        <v>120</v>
      </c>
      <c r="AB67" s="536">
        <f>AB58+AB61+AB63+AB66</f>
        <v>40</v>
      </c>
      <c r="AC67" s="386"/>
      <c r="AD67" s="364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387"/>
      <c r="AV67" s="387"/>
      <c r="AW67" s="387"/>
      <c r="AX67" s="387"/>
      <c r="AY67" s="387"/>
      <c r="AZ67" s="387"/>
      <c r="BA67" s="68"/>
      <c r="BB67" s="69"/>
      <c r="BC67" s="66"/>
      <c r="BD67" s="14"/>
      <c r="BE67" s="14"/>
      <c r="BF67" s="14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397" customFormat="1" ht="24.75" customHeight="1" thickTop="1">
      <c r="A68" s="14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8"/>
      <c r="M68" s="389"/>
      <c r="N68" s="389"/>
      <c r="O68" s="389"/>
      <c r="P68" s="389"/>
      <c r="Q68" s="389"/>
      <c r="R68" s="389"/>
      <c r="S68" s="390"/>
      <c r="T68" s="14"/>
      <c r="U68" s="391"/>
      <c r="V68" s="392"/>
      <c r="W68" s="393"/>
      <c r="X68" s="393"/>
      <c r="Y68" s="394"/>
      <c r="Z68" s="394"/>
      <c r="AA68" s="394"/>
      <c r="AB68" s="395"/>
      <c r="AC68" s="395"/>
      <c r="AD68" s="70"/>
      <c r="AE68" s="70"/>
      <c r="AF68" s="70"/>
      <c r="AG68" s="396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21"/>
      <c r="BE68" s="21"/>
      <c r="BF68" s="14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2:88" s="14" customFormat="1" ht="24.75" customHeight="1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849" t="s">
        <v>105</v>
      </c>
      <c r="V69" s="849"/>
      <c r="W69" s="849"/>
      <c r="X69" s="849"/>
      <c r="Y69" s="849"/>
      <c r="Z69" s="849"/>
      <c r="AA69" s="237"/>
      <c r="AB69" s="12"/>
      <c r="AC69" s="12"/>
      <c r="AD69" s="65"/>
      <c r="AE69" s="65"/>
      <c r="AF69" s="65"/>
      <c r="AG69" s="396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65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</row>
    <row r="70" spans="2:88" s="14" customFormat="1" ht="24.75" customHeight="1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237" t="s">
        <v>66</v>
      </c>
      <c r="V70" s="237"/>
      <c r="W70" s="237"/>
      <c r="X70" s="237"/>
      <c r="Y70" s="237"/>
      <c r="Z70" s="237"/>
      <c r="AA70" s="237"/>
      <c r="AB70" s="12"/>
      <c r="AC70" s="12"/>
      <c r="AD70" s="65"/>
      <c r="AE70" s="65"/>
      <c r="AF70" s="65"/>
      <c r="AG70" s="398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65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</row>
    <row r="71" spans="2:56" s="14" customFormat="1" ht="33.75" customHeight="1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V71" s="399"/>
      <c r="W71" s="399"/>
      <c r="X71" s="399"/>
      <c r="Y71" s="15"/>
      <c r="Z71" s="15"/>
      <c r="AA71" s="15"/>
      <c r="AB71" s="15"/>
      <c r="AC71" s="15"/>
      <c r="AD71" s="15"/>
      <c r="AE71" s="15"/>
      <c r="AF71" s="667" t="s">
        <v>151</v>
      </c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67"/>
      <c r="AT71" s="667"/>
      <c r="AU71" s="667"/>
      <c r="AV71" s="667"/>
      <c r="AW71" s="667"/>
      <c r="AX71" s="667"/>
      <c r="AY71" s="667"/>
      <c r="AZ71" s="667"/>
      <c r="BA71" s="667"/>
      <c r="BB71" s="667"/>
      <c r="BC71" s="667"/>
      <c r="BD71" s="22"/>
    </row>
    <row r="72" spans="21:56" s="14" customFormat="1" ht="24.75" customHeight="1">
      <c r="U72" s="57"/>
      <c r="V72" s="21"/>
      <c r="W72" s="21"/>
      <c r="X72" s="21"/>
      <c r="Y72" s="15"/>
      <c r="Z72" s="15"/>
      <c r="AA72" s="400"/>
      <c r="AB72" s="15"/>
      <c r="AC72" s="15"/>
      <c r="AD72" s="15"/>
      <c r="AE72" s="21"/>
      <c r="AF72" s="15"/>
      <c r="AG72" s="15"/>
      <c r="AH72" s="15"/>
      <c r="AI72" s="15"/>
      <c r="AJ72" s="15"/>
      <c r="AK72" s="21"/>
      <c r="AL72" s="21"/>
      <c r="AM72" s="21"/>
      <c r="AN72" s="15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</row>
    <row r="73" spans="21:56" s="14" customFormat="1" ht="24.75" customHeight="1">
      <c r="U73" s="57"/>
      <c r="V73" s="392"/>
      <c r="W73" s="392"/>
      <c r="X73" s="392"/>
      <c r="Y73" s="392"/>
      <c r="Z73" s="401"/>
      <c r="AA73" s="402"/>
      <c r="AB73" s="403"/>
      <c r="AC73" s="404"/>
      <c r="AD73" s="404"/>
      <c r="AE73" s="404"/>
      <c r="AF73" s="404"/>
      <c r="AG73" s="404"/>
      <c r="AH73" s="15"/>
      <c r="AI73" s="15"/>
      <c r="AJ73" s="15"/>
      <c r="AK73" s="21"/>
      <c r="AL73" s="21"/>
      <c r="AM73" s="21"/>
      <c r="AN73" s="15"/>
      <c r="AO73" s="30"/>
      <c r="AP73" s="31"/>
      <c r="AQ73" s="30"/>
      <c r="AR73" s="31"/>
      <c r="AS73" s="32"/>
      <c r="AT73" s="3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256" s="14" customFormat="1" ht="36.75" customHeight="1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11" t="s">
        <v>113</v>
      </c>
      <c r="V74" s="512"/>
      <c r="W74" s="513"/>
      <c r="X74" s="514"/>
      <c r="Y74" s="514"/>
      <c r="Z74" s="515" t="s">
        <v>152</v>
      </c>
      <c r="AA74" s="516"/>
      <c r="AB74" s="515"/>
      <c r="AC74" s="517"/>
      <c r="AD74" s="518"/>
      <c r="AE74" s="518"/>
      <c r="AF74" s="513"/>
      <c r="AG74" s="519"/>
      <c r="AH74" s="519"/>
      <c r="AI74" s="518"/>
      <c r="AJ74" s="517"/>
      <c r="AK74" s="518"/>
      <c r="AL74" s="666" t="s">
        <v>153</v>
      </c>
      <c r="AM74" s="666"/>
      <c r="AN74" s="666"/>
      <c r="AO74" s="666"/>
      <c r="AP74" s="666"/>
      <c r="AQ74" s="666"/>
      <c r="AR74" s="666"/>
      <c r="AS74" s="666"/>
      <c r="AT74" s="666"/>
      <c r="AU74" s="666"/>
      <c r="AV74" s="515"/>
      <c r="AW74" s="520" t="s">
        <v>154</v>
      </c>
      <c r="AX74" s="515"/>
      <c r="AY74" s="521"/>
      <c r="AZ74" s="521"/>
      <c r="BA74" s="516" t="s">
        <v>155</v>
      </c>
      <c r="BB74" s="521"/>
      <c r="BC74" s="515"/>
      <c r="BD74" s="508"/>
      <c r="BE74" s="508"/>
      <c r="BF74" s="508"/>
      <c r="BG74" s="508"/>
      <c r="BH74" s="508"/>
      <c r="BI74" s="508"/>
      <c r="BJ74" s="508"/>
      <c r="BK74" s="508"/>
      <c r="BL74" s="508"/>
      <c r="BM74" s="508"/>
      <c r="BN74" s="508"/>
      <c r="BO74" s="508"/>
      <c r="BP74" s="508"/>
      <c r="BQ74" s="508"/>
      <c r="BR74" s="508"/>
      <c r="BS74" s="508"/>
      <c r="BT74" s="508"/>
      <c r="BU74" s="508"/>
      <c r="BV74" s="508"/>
      <c r="BW74" s="508"/>
      <c r="BX74" s="508"/>
      <c r="BY74" s="508"/>
      <c r="BZ74" s="508"/>
      <c r="CA74" s="508"/>
      <c r="CB74" s="508"/>
      <c r="CC74" s="508"/>
      <c r="CD74" s="508"/>
      <c r="CE74" s="508"/>
      <c r="CF74" s="508"/>
      <c r="CG74" s="508"/>
      <c r="CH74" s="508"/>
      <c r="CI74" s="508"/>
      <c r="CJ74" s="508"/>
      <c r="CK74" s="508"/>
      <c r="CL74" s="508"/>
      <c r="CM74" s="508"/>
      <c r="CN74" s="508"/>
      <c r="CO74" s="508"/>
      <c r="CP74" s="508"/>
      <c r="CQ74" s="508"/>
      <c r="CR74" s="508"/>
      <c r="CS74" s="508"/>
      <c r="CT74" s="508"/>
      <c r="CU74" s="508"/>
      <c r="CV74" s="508"/>
      <c r="CW74" s="508"/>
      <c r="CX74" s="508"/>
      <c r="CY74" s="508"/>
      <c r="CZ74" s="508"/>
      <c r="DA74" s="508"/>
      <c r="DB74" s="508"/>
      <c r="DC74" s="508"/>
      <c r="DD74" s="508"/>
      <c r="DE74" s="508"/>
      <c r="DF74" s="508"/>
      <c r="DG74" s="508"/>
      <c r="DH74" s="508"/>
      <c r="DI74" s="508"/>
      <c r="DJ74" s="508"/>
      <c r="DK74" s="508"/>
      <c r="DL74" s="508"/>
      <c r="DM74" s="508"/>
      <c r="DN74" s="508"/>
      <c r="DO74" s="508"/>
      <c r="DP74" s="508"/>
      <c r="DQ74" s="508"/>
      <c r="DR74" s="508"/>
      <c r="DS74" s="508"/>
      <c r="DT74" s="508"/>
      <c r="DU74" s="508"/>
      <c r="DV74" s="508"/>
      <c r="DW74" s="508"/>
      <c r="DX74" s="508"/>
      <c r="DY74" s="508"/>
      <c r="DZ74" s="508"/>
      <c r="EA74" s="508"/>
      <c r="EB74" s="508"/>
      <c r="EC74" s="508"/>
      <c r="ED74" s="508"/>
      <c r="EE74" s="508"/>
      <c r="EF74" s="508"/>
      <c r="EG74" s="508"/>
      <c r="EH74" s="508"/>
      <c r="EI74" s="508"/>
      <c r="EJ74" s="508"/>
      <c r="EK74" s="508"/>
      <c r="EL74" s="508"/>
      <c r="EM74" s="508"/>
      <c r="EN74" s="508"/>
      <c r="EO74" s="508"/>
      <c r="EP74" s="508"/>
      <c r="EQ74" s="508"/>
      <c r="ER74" s="508"/>
      <c r="ES74" s="508"/>
      <c r="ET74" s="508"/>
      <c r="EU74" s="508"/>
      <c r="EV74" s="508"/>
      <c r="EW74" s="508"/>
      <c r="EX74" s="508"/>
      <c r="EY74" s="508"/>
      <c r="EZ74" s="508"/>
      <c r="FA74" s="508"/>
      <c r="FB74" s="508"/>
      <c r="FC74" s="508"/>
      <c r="FD74" s="508"/>
      <c r="FE74" s="508"/>
      <c r="FF74" s="508"/>
      <c r="FG74" s="508"/>
      <c r="FH74" s="508"/>
      <c r="FI74" s="508"/>
      <c r="FJ74" s="508"/>
      <c r="FK74" s="508"/>
      <c r="FL74" s="508"/>
      <c r="FM74" s="508"/>
      <c r="FN74" s="508"/>
      <c r="FO74" s="508"/>
      <c r="FP74" s="508"/>
      <c r="FQ74" s="508"/>
      <c r="FR74" s="508"/>
      <c r="FS74" s="508"/>
      <c r="FT74" s="508"/>
      <c r="FU74" s="508"/>
      <c r="FV74" s="508"/>
      <c r="FW74" s="508"/>
      <c r="FX74" s="508"/>
      <c r="FY74" s="508"/>
      <c r="FZ74" s="508"/>
      <c r="GA74" s="508"/>
      <c r="GB74" s="508"/>
      <c r="GC74" s="508"/>
      <c r="GD74" s="508"/>
      <c r="GE74" s="508"/>
      <c r="GF74" s="508"/>
      <c r="GG74" s="508"/>
      <c r="GH74" s="508"/>
      <c r="GI74" s="508"/>
      <c r="GJ74" s="508"/>
      <c r="GK74" s="508"/>
      <c r="GL74" s="508"/>
      <c r="GM74" s="508"/>
      <c r="GN74" s="508"/>
      <c r="GO74" s="508"/>
      <c r="GP74" s="508"/>
      <c r="GQ74" s="508"/>
      <c r="GR74" s="508"/>
      <c r="GS74" s="508"/>
      <c r="GT74" s="508"/>
      <c r="GU74" s="508"/>
      <c r="GV74" s="508"/>
      <c r="GW74" s="508"/>
      <c r="GX74" s="508"/>
      <c r="GY74" s="508"/>
      <c r="GZ74" s="508"/>
      <c r="HA74" s="508"/>
      <c r="HB74" s="508"/>
      <c r="HC74" s="508"/>
      <c r="HD74" s="508"/>
      <c r="HE74" s="508"/>
      <c r="HF74" s="508"/>
      <c r="HG74" s="508"/>
      <c r="HH74" s="508"/>
      <c r="HI74" s="508"/>
      <c r="HJ74" s="508"/>
      <c r="HK74" s="508"/>
      <c r="HL74" s="508"/>
      <c r="HM74" s="508"/>
      <c r="HN74" s="508"/>
      <c r="HO74" s="508"/>
      <c r="HP74" s="508"/>
      <c r="HQ74" s="508"/>
      <c r="HR74" s="508"/>
      <c r="HS74" s="508"/>
      <c r="HT74" s="508"/>
      <c r="HU74" s="508"/>
      <c r="HV74" s="508"/>
      <c r="HW74" s="508"/>
      <c r="HX74" s="508"/>
      <c r="HY74" s="508"/>
      <c r="HZ74" s="508"/>
      <c r="IA74" s="508"/>
      <c r="IB74" s="508"/>
      <c r="IC74" s="508"/>
      <c r="ID74" s="508"/>
      <c r="IE74" s="508"/>
      <c r="IF74" s="508"/>
      <c r="IG74" s="508"/>
      <c r="IH74" s="508"/>
      <c r="II74" s="508"/>
      <c r="IJ74" s="508"/>
      <c r="IK74" s="508"/>
      <c r="IL74" s="508"/>
      <c r="IM74" s="508"/>
      <c r="IN74" s="508"/>
      <c r="IO74" s="508"/>
      <c r="IP74" s="508"/>
      <c r="IQ74" s="508"/>
      <c r="IR74" s="508"/>
      <c r="IS74" s="508"/>
      <c r="IT74" s="508"/>
      <c r="IU74" s="508"/>
      <c r="IV74" s="508"/>
    </row>
    <row r="75" spans="1:256" s="23" customFormat="1" ht="38.25" customHeight="1">
      <c r="A75" s="509"/>
      <c r="B75" s="522"/>
      <c r="C75" s="522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3"/>
      <c r="V75" s="524"/>
      <c r="W75" s="525"/>
      <c r="X75" s="526" t="s">
        <v>55</v>
      </c>
      <c r="Y75" s="527"/>
      <c r="Z75" s="528"/>
      <c r="AA75" s="529" t="s">
        <v>56</v>
      </c>
      <c r="AB75" s="530"/>
      <c r="AC75" s="529"/>
      <c r="AD75" s="530"/>
      <c r="AE75" s="531"/>
      <c r="AF75" s="525"/>
      <c r="AG75" s="526"/>
      <c r="AH75" s="527"/>
      <c r="AI75" s="528"/>
      <c r="AJ75" s="529"/>
      <c r="AK75" s="530"/>
      <c r="AL75" s="666"/>
      <c r="AM75" s="666"/>
      <c r="AN75" s="666"/>
      <c r="AO75" s="666"/>
      <c r="AP75" s="666"/>
      <c r="AQ75" s="666"/>
      <c r="AR75" s="666"/>
      <c r="AS75" s="666"/>
      <c r="AT75" s="666"/>
      <c r="AU75" s="666"/>
      <c r="AV75" s="532"/>
      <c r="AW75" s="527"/>
      <c r="AX75" s="529" t="s">
        <v>56</v>
      </c>
      <c r="AY75" s="530"/>
      <c r="AZ75" s="530"/>
      <c r="BA75" s="531"/>
      <c r="BB75" s="533"/>
      <c r="BC75" s="533"/>
      <c r="BD75" s="509"/>
      <c r="BE75" s="509"/>
      <c r="BF75" s="509"/>
      <c r="BG75" s="509"/>
      <c r="BH75" s="509"/>
      <c r="BI75" s="509"/>
      <c r="BJ75" s="509"/>
      <c r="BK75" s="509"/>
      <c r="BL75" s="509"/>
      <c r="BM75" s="509"/>
      <c r="BN75" s="509"/>
      <c r="BO75" s="509"/>
      <c r="BP75" s="509"/>
      <c r="BQ75" s="509"/>
      <c r="BR75" s="509"/>
      <c r="BS75" s="509"/>
      <c r="BT75" s="509"/>
      <c r="BU75" s="509"/>
      <c r="BV75" s="509"/>
      <c r="BW75" s="509"/>
      <c r="BX75" s="509"/>
      <c r="BY75" s="509"/>
      <c r="BZ75" s="509"/>
      <c r="CA75" s="509"/>
      <c r="CB75" s="509"/>
      <c r="CC75" s="509"/>
      <c r="CD75" s="509"/>
      <c r="CE75" s="509"/>
      <c r="CF75" s="509"/>
      <c r="CG75" s="509"/>
      <c r="CH75" s="509"/>
      <c r="CI75" s="509"/>
      <c r="CJ75" s="509"/>
      <c r="CK75" s="509"/>
      <c r="CL75" s="509"/>
      <c r="CM75" s="509"/>
      <c r="CN75" s="509"/>
      <c r="CO75" s="509"/>
      <c r="CP75" s="509"/>
      <c r="CQ75" s="509"/>
      <c r="CR75" s="509"/>
      <c r="CS75" s="509"/>
      <c r="CT75" s="509"/>
      <c r="CU75" s="509"/>
      <c r="CV75" s="509"/>
      <c r="CW75" s="509"/>
      <c r="CX75" s="509"/>
      <c r="CY75" s="509"/>
      <c r="CZ75" s="509"/>
      <c r="DA75" s="509"/>
      <c r="DB75" s="509"/>
      <c r="DC75" s="509"/>
      <c r="DD75" s="509"/>
      <c r="DE75" s="509"/>
      <c r="DF75" s="509"/>
      <c r="DG75" s="509"/>
      <c r="DH75" s="509"/>
      <c r="DI75" s="509"/>
      <c r="DJ75" s="509"/>
      <c r="DK75" s="509"/>
      <c r="DL75" s="509"/>
      <c r="DM75" s="509"/>
      <c r="DN75" s="509"/>
      <c r="DO75" s="509"/>
      <c r="DP75" s="509"/>
      <c r="DQ75" s="509"/>
      <c r="DR75" s="509"/>
      <c r="DS75" s="509"/>
      <c r="DT75" s="509"/>
      <c r="DU75" s="509"/>
      <c r="DV75" s="509"/>
      <c r="DW75" s="509"/>
      <c r="DX75" s="509"/>
      <c r="DY75" s="509"/>
      <c r="DZ75" s="509"/>
      <c r="EA75" s="509"/>
      <c r="EB75" s="509"/>
      <c r="EC75" s="509"/>
      <c r="ED75" s="509"/>
      <c r="EE75" s="509"/>
      <c r="EF75" s="509"/>
      <c r="EG75" s="509"/>
      <c r="EH75" s="509"/>
      <c r="EI75" s="509"/>
      <c r="EJ75" s="509"/>
      <c r="EK75" s="509"/>
      <c r="EL75" s="509"/>
      <c r="EM75" s="509"/>
      <c r="EN75" s="509"/>
      <c r="EO75" s="509"/>
      <c r="EP75" s="509"/>
      <c r="EQ75" s="509"/>
      <c r="ER75" s="509"/>
      <c r="ES75" s="509"/>
      <c r="ET75" s="509"/>
      <c r="EU75" s="509"/>
      <c r="EV75" s="509"/>
      <c r="EW75" s="509"/>
      <c r="EX75" s="509"/>
      <c r="EY75" s="509"/>
      <c r="EZ75" s="509"/>
      <c r="FA75" s="509"/>
      <c r="FB75" s="509"/>
      <c r="FC75" s="509"/>
      <c r="FD75" s="509"/>
      <c r="FE75" s="509"/>
      <c r="FF75" s="509"/>
      <c r="FG75" s="509"/>
      <c r="FH75" s="509"/>
      <c r="FI75" s="509"/>
      <c r="FJ75" s="509"/>
      <c r="FK75" s="509"/>
      <c r="FL75" s="509"/>
      <c r="FM75" s="509"/>
      <c r="FN75" s="509"/>
      <c r="FO75" s="509"/>
      <c r="FP75" s="509"/>
      <c r="FQ75" s="509"/>
      <c r="FR75" s="509"/>
      <c r="FS75" s="509"/>
      <c r="FT75" s="509"/>
      <c r="FU75" s="509"/>
      <c r="FV75" s="509"/>
      <c r="FW75" s="509"/>
      <c r="FX75" s="509"/>
      <c r="FY75" s="509"/>
      <c r="FZ75" s="509"/>
      <c r="GA75" s="509"/>
      <c r="GB75" s="509"/>
      <c r="GC75" s="509"/>
      <c r="GD75" s="509"/>
      <c r="GE75" s="509"/>
      <c r="GF75" s="509"/>
      <c r="GG75" s="509"/>
      <c r="GH75" s="509"/>
      <c r="GI75" s="509"/>
      <c r="GJ75" s="509"/>
      <c r="GK75" s="509"/>
      <c r="GL75" s="509"/>
      <c r="GM75" s="509"/>
      <c r="GN75" s="509"/>
      <c r="GO75" s="509"/>
      <c r="GP75" s="509"/>
      <c r="GQ75" s="509"/>
      <c r="GR75" s="509"/>
      <c r="GS75" s="509"/>
      <c r="GT75" s="509"/>
      <c r="GU75" s="509"/>
      <c r="GV75" s="509"/>
      <c r="GW75" s="509"/>
      <c r="GX75" s="509"/>
      <c r="GY75" s="509"/>
      <c r="GZ75" s="509"/>
      <c r="HA75" s="509"/>
      <c r="HB75" s="509"/>
      <c r="HC75" s="509"/>
      <c r="HD75" s="509"/>
      <c r="HE75" s="509"/>
      <c r="HF75" s="509"/>
      <c r="HG75" s="509"/>
      <c r="HH75" s="509"/>
      <c r="HI75" s="509"/>
      <c r="HJ75" s="509"/>
      <c r="HK75" s="509"/>
      <c r="HL75" s="509"/>
      <c r="HM75" s="509"/>
      <c r="HN75" s="509"/>
      <c r="HO75" s="509"/>
      <c r="HP75" s="509"/>
      <c r="HQ75" s="509"/>
      <c r="HR75" s="509"/>
      <c r="HS75" s="509"/>
      <c r="HT75" s="509"/>
      <c r="HU75" s="509"/>
      <c r="HV75" s="509"/>
      <c r="HW75" s="509"/>
      <c r="HX75" s="509"/>
      <c r="HY75" s="509"/>
      <c r="HZ75" s="509"/>
      <c r="IA75" s="509"/>
      <c r="IB75" s="509"/>
      <c r="IC75" s="509"/>
      <c r="ID75" s="509"/>
      <c r="IE75" s="509"/>
      <c r="IF75" s="509"/>
      <c r="IG75" s="509"/>
      <c r="IH75" s="509"/>
      <c r="II75" s="509"/>
      <c r="IJ75" s="509"/>
      <c r="IK75" s="509"/>
      <c r="IL75" s="509"/>
      <c r="IM75" s="509"/>
      <c r="IN75" s="509"/>
      <c r="IO75" s="509"/>
      <c r="IP75" s="509"/>
      <c r="IQ75" s="509"/>
      <c r="IR75" s="509"/>
      <c r="IS75" s="509"/>
      <c r="IT75" s="509"/>
      <c r="IU75" s="509"/>
      <c r="IV75" s="509"/>
    </row>
    <row r="76" spans="2:88" s="14" customFormat="1" ht="24.75" customHeight="1">
      <c r="B76" s="53"/>
      <c r="U76" s="54"/>
      <c r="V76" s="38"/>
      <c r="W76" s="55"/>
      <c r="X76" s="56"/>
      <c r="Y76" s="56"/>
      <c r="Z76" s="56"/>
      <c r="AA76" s="44"/>
      <c r="AB76" s="44"/>
      <c r="AC76" s="44"/>
      <c r="AD76" s="44"/>
      <c r="AE76" s="35"/>
      <c r="AF76" s="46"/>
      <c r="AH76" s="15"/>
      <c r="AI76" s="15"/>
      <c r="AJ76" s="15"/>
      <c r="AK76" s="15"/>
      <c r="AL76" s="15"/>
      <c r="AM76" s="15"/>
      <c r="AN76" s="15"/>
      <c r="AO76" s="38"/>
      <c r="AP76" s="38"/>
      <c r="AQ76" s="38"/>
      <c r="AS76" s="38"/>
      <c r="AT76" s="38"/>
      <c r="AU76" s="39"/>
      <c r="AV76" s="39"/>
      <c r="AW76" s="40"/>
      <c r="AX76" s="39"/>
      <c r="AY76" s="39"/>
      <c r="AZ76" s="41"/>
      <c r="BA76" s="4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</row>
    <row r="77" spans="21:88" s="14" customFormat="1" ht="24.75" customHeight="1">
      <c r="U77" s="57"/>
      <c r="V77" s="58"/>
      <c r="W77" s="43"/>
      <c r="X77" s="59"/>
      <c r="Y77" s="44"/>
      <c r="Z77" s="44"/>
      <c r="AA77" s="45"/>
      <c r="AB77" s="60"/>
      <c r="AC77" s="46"/>
      <c r="AD77" s="45"/>
      <c r="AE77" s="41"/>
      <c r="AF77" s="45"/>
      <c r="AH77" s="15"/>
      <c r="AI77" s="15"/>
      <c r="AJ77" s="21"/>
      <c r="AK77" s="21"/>
      <c r="AL77" s="21"/>
      <c r="AM77" s="21"/>
      <c r="AN77" s="15"/>
      <c r="AO77" s="42"/>
      <c r="AP77" s="43"/>
      <c r="AQ77" s="43"/>
      <c r="AR77" s="38"/>
      <c r="AS77" s="38"/>
      <c r="AT77" s="44"/>
      <c r="AU77" s="45"/>
      <c r="AV77" s="46"/>
      <c r="AW77" s="46"/>
      <c r="AX77" s="41"/>
      <c r="AY77" s="46"/>
      <c r="AZ77" s="45"/>
      <c r="BA77" s="45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</row>
    <row r="78" spans="2:88" s="14" customFormat="1" ht="36.75" customHeight="1">
      <c r="B78" s="48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7"/>
      <c r="T78" s="407"/>
      <c r="U78" s="407"/>
      <c r="V78" s="408"/>
      <c r="W78" s="409"/>
      <c r="X78" s="410"/>
      <c r="Y78" s="411"/>
      <c r="Z78" s="407"/>
      <c r="AA78" s="412"/>
      <c r="AB78" s="36"/>
      <c r="AC78" s="55"/>
      <c r="AE78" s="37"/>
      <c r="AF78" s="55"/>
      <c r="AH78" s="15"/>
      <c r="AI78" s="15"/>
      <c r="AJ78" s="15"/>
      <c r="AK78" s="15"/>
      <c r="AL78" s="15"/>
      <c r="AM78" s="15"/>
      <c r="AN78" s="15"/>
      <c r="AO78" s="47"/>
      <c r="AP78" s="413"/>
      <c r="AQ78" s="47"/>
      <c r="AS78" s="34"/>
      <c r="AU78" s="35"/>
      <c r="AV78" s="23"/>
      <c r="AW78" s="36"/>
      <c r="AX78" s="37"/>
      <c r="AY78" s="37"/>
      <c r="AZ78" s="37"/>
      <c r="BA78" s="37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</row>
    <row r="79" spans="22:88" s="14" customFormat="1" ht="14.25" customHeight="1">
      <c r="V79" s="21"/>
      <c r="W79" s="21"/>
      <c r="X79" s="21"/>
      <c r="Y79" s="414"/>
      <c r="Z79" s="414"/>
      <c r="AA79" s="414"/>
      <c r="AB79" s="414"/>
      <c r="AC79" s="414"/>
      <c r="AD79" s="414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21"/>
      <c r="AT79" s="21"/>
      <c r="AU79" s="21"/>
      <c r="AV79" s="21"/>
      <c r="AW79" s="21"/>
      <c r="AX79" s="21"/>
      <c r="AY79" s="21"/>
      <c r="AZ79" s="21"/>
      <c r="BA79" s="2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</row>
    <row r="80" spans="21:88" s="14" customFormat="1" ht="18" customHeight="1">
      <c r="U80" s="415"/>
      <c r="V80" s="277"/>
      <c r="W80" s="416"/>
      <c r="X80" s="394"/>
      <c r="Y80" s="414"/>
      <c r="Z80" s="414"/>
      <c r="AA80" s="414"/>
      <c r="AB80" s="414"/>
      <c r="AC80" s="414"/>
      <c r="AD80" s="414"/>
      <c r="AE80" s="15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21"/>
      <c r="AT80" s="25"/>
      <c r="AU80" s="25"/>
      <c r="AV80" s="25"/>
      <c r="AW80" s="25"/>
      <c r="AX80" s="25"/>
      <c r="AY80" s="25"/>
      <c r="AZ80" s="21"/>
      <c r="BA80" s="2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</row>
    <row r="81" spans="21:88" s="14" customFormat="1" ht="15">
      <c r="U81" s="57"/>
      <c r="Y81" s="17"/>
      <c r="Z81" s="17"/>
      <c r="AA81" s="400"/>
      <c r="AB81" s="17"/>
      <c r="AC81" s="17"/>
      <c r="AD81" s="17"/>
      <c r="AF81" s="400"/>
      <c r="AG81" s="400"/>
      <c r="AH81" s="17"/>
      <c r="AI81" s="17"/>
      <c r="AN81" s="17"/>
      <c r="AO81" s="17"/>
      <c r="AS81" s="11"/>
      <c r="AT81" s="11"/>
      <c r="AU81" s="11"/>
      <c r="AV81" s="11"/>
      <c r="AW81" s="11"/>
      <c r="AX81" s="11"/>
      <c r="AY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</row>
    <row r="82" spans="21:30" ht="12.75">
      <c r="U82" s="11"/>
      <c r="V82" s="417"/>
      <c r="W82" s="11"/>
      <c r="X82" s="417"/>
      <c r="Y82" s="11"/>
      <c r="Z82" s="11"/>
      <c r="AA82" s="11"/>
      <c r="AB82" s="11"/>
      <c r="AC82" s="11"/>
      <c r="AD82" s="11"/>
    </row>
    <row r="87" spans="1:256" s="241" customFormat="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238"/>
      <c r="V87" s="239"/>
      <c r="W87" s="240"/>
      <c r="AA87" s="241" t="s">
        <v>70</v>
      </c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</sheetData>
  <sheetProtection/>
  <mergeCells count="164">
    <mergeCell ref="AL74:AU75"/>
    <mergeCell ref="T25:V25"/>
    <mergeCell ref="W25:AD25"/>
    <mergeCell ref="AX64:BC64"/>
    <mergeCell ref="AF53:BD53"/>
    <mergeCell ref="AZ57:BB57"/>
    <mergeCell ref="AF61:BC61"/>
    <mergeCell ref="AG62:AW62"/>
    <mergeCell ref="AX62:BC62"/>
    <mergeCell ref="AG63:AW63"/>
    <mergeCell ref="AX63:BC63"/>
    <mergeCell ref="AG55:AU55"/>
    <mergeCell ref="AG56:AU56"/>
    <mergeCell ref="BB12:BG12"/>
    <mergeCell ref="AV55:AY55"/>
    <mergeCell ref="AV56:AY56"/>
    <mergeCell ref="AV57:AY57"/>
    <mergeCell ref="AZ55:BB55"/>
    <mergeCell ref="AZ56:BB56"/>
    <mergeCell ref="BC55:BD55"/>
    <mergeCell ref="BC57:BD57"/>
    <mergeCell ref="B24:BE24"/>
    <mergeCell ref="B27:AD27"/>
    <mergeCell ref="AB63:AB65"/>
    <mergeCell ref="B53:AC53"/>
    <mergeCell ref="BB13:BG13"/>
    <mergeCell ref="T26:V26"/>
    <mergeCell ref="BC56:BD56"/>
    <mergeCell ref="B28:BE28"/>
    <mergeCell ref="T29:V29"/>
    <mergeCell ref="BB7:BG7"/>
    <mergeCell ref="BB8:BG8"/>
    <mergeCell ref="BB9:BG9"/>
    <mergeCell ref="BB10:BG10"/>
    <mergeCell ref="BB11:BG11"/>
    <mergeCell ref="W10:AT10"/>
    <mergeCell ref="AF71:BC71"/>
    <mergeCell ref="B8:V8"/>
    <mergeCell ref="T10:V10"/>
    <mergeCell ref="W30:AD30"/>
    <mergeCell ref="W31:AD31"/>
    <mergeCell ref="W12:Z12"/>
    <mergeCell ref="Z63:Z65"/>
    <mergeCell ref="AA63:AA65"/>
    <mergeCell ref="B15:B21"/>
    <mergeCell ref="T15:V21"/>
    <mergeCell ref="B2:BA2"/>
    <mergeCell ref="B4:BA4"/>
    <mergeCell ref="W5:AJ5"/>
    <mergeCell ref="T7:U7"/>
    <mergeCell ref="T11:V11"/>
    <mergeCell ref="W11:AB11"/>
    <mergeCell ref="AD11:AF11"/>
    <mergeCell ref="X6:AJ6"/>
    <mergeCell ref="AX15:BE15"/>
    <mergeCell ref="AX16:BE16"/>
    <mergeCell ref="AX17:BE17"/>
    <mergeCell ref="AE18:AE21"/>
    <mergeCell ref="AF18:AF21"/>
    <mergeCell ref="AP15:AW17"/>
    <mergeCell ref="AL19:AM20"/>
    <mergeCell ref="AS18:AS21"/>
    <mergeCell ref="AE15:AF17"/>
    <mergeCell ref="AG15:AN17"/>
    <mergeCell ref="AO15:AO21"/>
    <mergeCell ref="AN19:AN21"/>
    <mergeCell ref="W29:AD29"/>
    <mergeCell ref="W26:AD26"/>
    <mergeCell ref="B34:BE34"/>
    <mergeCell ref="AG18:AG21"/>
    <mergeCell ref="AH18:AN18"/>
    <mergeCell ref="AP18:AP21"/>
    <mergeCell ref="BB19:BE19"/>
    <mergeCell ref="AX20:AX21"/>
    <mergeCell ref="AJ19:AK20"/>
    <mergeCell ref="AY20:BA20"/>
    <mergeCell ref="AT18:AT21"/>
    <mergeCell ref="W15:AD21"/>
    <mergeCell ref="AQ18:AQ21"/>
    <mergeCell ref="BB20:BB21"/>
    <mergeCell ref="AW18:AW21"/>
    <mergeCell ref="AR18:AR21"/>
    <mergeCell ref="AX18:BA18"/>
    <mergeCell ref="BB18:BE18"/>
    <mergeCell ref="B32:AD32"/>
    <mergeCell ref="B33:AD33"/>
    <mergeCell ref="BC20:BE20"/>
    <mergeCell ref="T22:V22"/>
    <mergeCell ref="W22:AD22"/>
    <mergeCell ref="B23:BE23"/>
    <mergeCell ref="AH19:AI20"/>
    <mergeCell ref="AU18:AU21"/>
    <mergeCell ref="AV18:AV21"/>
    <mergeCell ref="AX19:BA19"/>
    <mergeCell ref="B35:BE35"/>
    <mergeCell ref="T39:V39"/>
    <mergeCell ref="W39:AD39"/>
    <mergeCell ref="T38:V38"/>
    <mergeCell ref="W38:AD38"/>
    <mergeCell ref="T36:V36"/>
    <mergeCell ref="W36:AD36"/>
    <mergeCell ref="T37:V37"/>
    <mergeCell ref="W37:AD37"/>
    <mergeCell ref="B40:AD40"/>
    <mergeCell ref="B41:AD41"/>
    <mergeCell ref="AE46:AO46"/>
    <mergeCell ref="T47:U47"/>
    <mergeCell ref="AE47:AO47"/>
    <mergeCell ref="T48:U48"/>
    <mergeCell ref="AE48:AO48"/>
    <mergeCell ref="B42:AD42"/>
    <mergeCell ref="B43:B50"/>
    <mergeCell ref="U43:V43"/>
    <mergeCell ref="AB43:AD50"/>
    <mergeCell ref="AE43:AO43"/>
    <mergeCell ref="U44:V44"/>
    <mergeCell ref="AE44:AO44"/>
    <mergeCell ref="U45:V45"/>
    <mergeCell ref="AE45:AO45"/>
    <mergeCell ref="AE50:AO50"/>
    <mergeCell ref="U58:U60"/>
    <mergeCell ref="V61:X62"/>
    <mergeCell ref="V63:X65"/>
    <mergeCell ref="T52:U52"/>
    <mergeCell ref="W52:X52"/>
    <mergeCell ref="Y52:Z52"/>
    <mergeCell ref="Y61:Y62"/>
    <mergeCell ref="B58:T60"/>
    <mergeCell ref="AP49:AW49"/>
    <mergeCell ref="AP50:AW50"/>
    <mergeCell ref="B61:T62"/>
    <mergeCell ref="U61:U62"/>
    <mergeCell ref="Z61:Z62"/>
    <mergeCell ref="AA61:AA62"/>
    <mergeCell ref="B55:T57"/>
    <mergeCell ref="U55:U57"/>
    <mergeCell ref="V55:X57"/>
    <mergeCell ref="Y55:Z56"/>
    <mergeCell ref="B66:T66"/>
    <mergeCell ref="V66:X66"/>
    <mergeCell ref="X67:Z67"/>
    <mergeCell ref="Y63:Y65"/>
    <mergeCell ref="B63:T65"/>
    <mergeCell ref="U63:U65"/>
    <mergeCell ref="U69:Z69"/>
    <mergeCell ref="AP43:AW43"/>
    <mergeCell ref="AP44:AW44"/>
    <mergeCell ref="AP45:AW45"/>
    <mergeCell ref="AP46:AW46"/>
    <mergeCell ref="AP47:AW47"/>
    <mergeCell ref="AP48:AW48"/>
    <mergeCell ref="AG64:AW64"/>
    <mergeCell ref="AB61:AB62"/>
    <mergeCell ref="AA55:AB56"/>
    <mergeCell ref="BB6:BG6"/>
    <mergeCell ref="V58:X60"/>
    <mergeCell ref="U46:V46"/>
    <mergeCell ref="T49:U49"/>
    <mergeCell ref="AE49:AO49"/>
    <mergeCell ref="T50:V50"/>
    <mergeCell ref="Y58:Y60"/>
    <mergeCell ref="Z58:Z60"/>
    <mergeCell ref="AA58:AA60"/>
    <mergeCell ref="AB58:AB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1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2"/>
  <sheetViews>
    <sheetView view="pageBreakPreview" zoomScale="20" zoomScaleNormal="30" zoomScaleSheetLayoutView="20" zoomScalePageLayoutView="0" workbookViewId="0" topLeftCell="A1">
      <selection activeCell="CE48" sqref="CE48"/>
    </sheetView>
  </sheetViews>
  <sheetFormatPr defaultColWidth="10.125" defaultRowHeight="12.75"/>
  <cols>
    <col min="1" max="1" width="45.75390625" style="11" customWidth="1"/>
    <col min="2" max="2" width="11.00390625" style="11" customWidth="1"/>
    <col min="3" max="18" width="6.25390625" style="11" hidden="1" customWidth="1"/>
    <col min="19" max="19" width="1.37890625" style="11" hidden="1" customWidth="1"/>
    <col min="20" max="20" width="42.125" style="11" customWidth="1"/>
    <col min="21" max="21" width="42.125" style="238" customWidth="1"/>
    <col min="22" max="22" width="79.875" style="239" customWidth="1"/>
    <col min="23" max="23" width="12.75390625" style="240" customWidth="1"/>
    <col min="24" max="24" width="25.75390625" style="241" customWidth="1"/>
    <col min="25" max="26" width="12.75390625" style="241" customWidth="1"/>
    <col min="27" max="27" width="14.75390625" style="241" customWidth="1"/>
    <col min="28" max="28" width="14.375" style="241" customWidth="1"/>
    <col min="29" max="29" width="12.75390625" style="241" customWidth="1"/>
    <col min="30" max="30" width="12.75390625" style="6" customWidth="1"/>
    <col min="31" max="31" width="19.375" style="6" customWidth="1"/>
    <col min="32" max="32" width="22.25390625" style="6" customWidth="1"/>
    <col min="33" max="33" width="16.25390625" style="6" customWidth="1"/>
    <col min="34" max="34" width="15.00390625" style="6" customWidth="1"/>
    <col min="35" max="35" width="12.375" style="6" customWidth="1"/>
    <col min="36" max="36" width="10.75390625" style="6" customWidth="1"/>
    <col min="37" max="37" width="13.00390625" style="6" customWidth="1"/>
    <col min="38" max="38" width="15.25390625" style="6" customWidth="1"/>
    <col min="39" max="39" width="13.625" style="6" customWidth="1"/>
    <col min="40" max="40" width="14.625" style="6" customWidth="1"/>
    <col min="41" max="41" width="20.00390625" style="6" customWidth="1"/>
    <col min="42" max="43" width="10.75390625" style="11" customWidth="1"/>
    <col min="44" max="44" width="12.125" style="11" customWidth="1"/>
    <col min="45" max="49" width="10.75390625" style="11" customWidth="1"/>
    <col min="50" max="50" width="19.25390625" style="11" customWidth="1"/>
    <col min="51" max="52" width="14.125" style="11" customWidth="1"/>
    <col min="53" max="53" width="16.375" style="11" customWidth="1"/>
    <col min="54" max="55" width="14.125" style="11" customWidth="1"/>
    <col min="56" max="56" width="12.375" style="11" customWidth="1"/>
    <col min="57" max="57" width="10.75390625" style="11" customWidth="1"/>
    <col min="58" max="16384" width="10.125" style="11" customWidth="1"/>
  </cols>
  <sheetData>
    <row r="2" spans="2:88" s="48" customFormat="1" ht="39" customHeight="1">
      <c r="B2" s="1025" t="s">
        <v>83</v>
      </c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P2" s="1025"/>
      <c r="Q2" s="1025"/>
      <c r="R2" s="1025"/>
      <c r="S2" s="1025"/>
      <c r="T2" s="1025"/>
      <c r="U2" s="1025"/>
      <c r="V2" s="1025"/>
      <c r="W2" s="1025"/>
      <c r="X2" s="1025"/>
      <c r="Y2" s="1025"/>
      <c r="Z2" s="1025"/>
      <c r="AA2" s="1025"/>
      <c r="AB2" s="1025"/>
      <c r="AC2" s="1025"/>
      <c r="AD2" s="1025"/>
      <c r="AE2" s="1025"/>
      <c r="AF2" s="1025"/>
      <c r="AG2" s="1025"/>
      <c r="AH2" s="1025"/>
      <c r="AI2" s="1025"/>
      <c r="AJ2" s="1025"/>
      <c r="AK2" s="1025"/>
      <c r="AL2" s="1025"/>
      <c r="AM2" s="1025"/>
      <c r="AN2" s="1025"/>
      <c r="AO2" s="1025"/>
      <c r="AP2" s="1025"/>
      <c r="AQ2" s="1025"/>
      <c r="AR2" s="1025"/>
      <c r="AS2" s="1025"/>
      <c r="AT2" s="1025"/>
      <c r="AU2" s="1025"/>
      <c r="AV2" s="1025"/>
      <c r="AW2" s="1025"/>
      <c r="AX2" s="1025"/>
      <c r="AY2" s="1025"/>
      <c r="AZ2" s="1025"/>
      <c r="BA2" s="1025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</row>
    <row r="3" ht="15.75" customHeight="1"/>
    <row r="4" spans="2:53" ht="56.25" customHeight="1">
      <c r="B4" s="655" t="s">
        <v>0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965"/>
      <c r="AL4" s="965"/>
      <c r="AM4" s="965"/>
      <c r="AN4" s="965"/>
      <c r="AO4" s="965"/>
      <c r="AP4" s="965"/>
      <c r="AQ4" s="965"/>
      <c r="AR4" s="965"/>
      <c r="AS4" s="965"/>
      <c r="AT4" s="965"/>
      <c r="AU4" s="965"/>
      <c r="AV4" s="965"/>
      <c r="AW4" s="965"/>
      <c r="AX4" s="965"/>
      <c r="AY4" s="965"/>
      <c r="AZ4" s="965"/>
      <c r="BA4" s="965"/>
    </row>
    <row r="5" spans="2:47" ht="42.75" customHeight="1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7"/>
      <c r="V5" s="7"/>
      <c r="W5" s="657" t="s">
        <v>171</v>
      </c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243"/>
      <c r="AL5" s="243"/>
      <c r="AM5" s="243"/>
      <c r="AN5" s="7"/>
      <c r="AO5" s="7"/>
      <c r="AP5" s="7"/>
      <c r="AQ5" s="7"/>
      <c r="AR5" s="7"/>
      <c r="AS5" s="7"/>
      <c r="AT5" s="7"/>
      <c r="AU5" s="7"/>
    </row>
    <row r="6" spans="21:59" ht="50.25" customHeight="1">
      <c r="U6" s="11"/>
      <c r="V6" s="244"/>
      <c r="W6" s="245"/>
      <c r="X6" s="657" t="s">
        <v>172</v>
      </c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8"/>
      <c r="AL6" s="8"/>
      <c r="AM6" s="8"/>
      <c r="AN6" s="8"/>
      <c r="AO6" s="8"/>
      <c r="AP6" s="8"/>
      <c r="AQ6" s="25"/>
      <c r="AR6" s="26"/>
      <c r="AS6" s="8"/>
      <c r="AT6" s="8"/>
      <c r="AU6" s="8"/>
      <c r="AV6" s="7"/>
      <c r="AW6" s="7"/>
      <c r="AX6" s="7"/>
      <c r="AY6" s="7"/>
      <c r="AZ6" s="7"/>
      <c r="BA6" s="7"/>
      <c r="BB6" s="833" t="s">
        <v>108</v>
      </c>
      <c r="BC6" s="834"/>
      <c r="BD6" s="834"/>
      <c r="BE6" s="834"/>
      <c r="BF6" s="834"/>
      <c r="BG6" s="834"/>
    </row>
    <row r="7" spans="20:59" ht="50.25" customHeight="1">
      <c r="T7" s="656" t="s">
        <v>62</v>
      </c>
      <c r="U7" s="656"/>
      <c r="V7" s="244"/>
      <c r="W7" s="245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8"/>
      <c r="AI7" s="8"/>
      <c r="AJ7" s="8"/>
      <c r="AK7" s="8"/>
      <c r="AL7" s="8"/>
      <c r="AM7" s="8"/>
      <c r="AN7" s="8"/>
      <c r="AO7" s="8"/>
      <c r="AP7" s="8"/>
      <c r="AQ7" s="25"/>
      <c r="AR7" s="26"/>
      <c r="AS7" s="8"/>
      <c r="AT7" s="8"/>
      <c r="AU7" s="8"/>
      <c r="AV7" s="7"/>
      <c r="AW7" s="7"/>
      <c r="AX7" s="7"/>
      <c r="AY7" s="7"/>
      <c r="AZ7" s="7"/>
      <c r="BA7" s="7"/>
      <c r="BB7" s="977" t="s">
        <v>135</v>
      </c>
      <c r="BC7" s="977"/>
      <c r="BD7" s="977"/>
      <c r="BE7" s="977"/>
      <c r="BF7" s="977"/>
      <c r="BG7" s="977"/>
    </row>
    <row r="8" spans="2:59" ht="43.5" customHeight="1">
      <c r="B8" s="712" t="s">
        <v>86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AU8" s="27"/>
      <c r="AV8" s="251" t="s">
        <v>1</v>
      </c>
      <c r="AW8" s="252"/>
      <c r="AX8" s="252"/>
      <c r="AY8" s="252"/>
      <c r="AZ8" s="252"/>
      <c r="BA8" s="252"/>
      <c r="BB8" s="662" t="s">
        <v>136</v>
      </c>
      <c r="BC8" s="662"/>
      <c r="BD8" s="662"/>
      <c r="BE8" s="662"/>
      <c r="BF8" s="662"/>
      <c r="BG8" s="662"/>
    </row>
    <row r="9" spans="23:59" ht="42" customHeight="1">
      <c r="W9" s="247" t="s">
        <v>71</v>
      </c>
      <c r="X9" s="248"/>
      <c r="Y9" s="248"/>
      <c r="Z9" s="248"/>
      <c r="AA9" s="248"/>
      <c r="AB9" s="248"/>
      <c r="AC9" s="249" t="s">
        <v>2</v>
      </c>
      <c r="AD9" s="250" t="s">
        <v>106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18"/>
      <c r="AR9" s="26"/>
      <c r="AS9" s="24"/>
      <c r="AT9" s="27"/>
      <c r="AU9" s="27"/>
      <c r="AV9" s="1" t="s">
        <v>3</v>
      </c>
      <c r="AW9" s="252"/>
      <c r="AX9" s="252"/>
      <c r="AY9" s="252"/>
      <c r="AZ9" s="252"/>
      <c r="BA9" s="252"/>
      <c r="BB9" s="978" t="s">
        <v>4</v>
      </c>
      <c r="BC9" s="978"/>
      <c r="BD9" s="978"/>
      <c r="BE9" s="978"/>
      <c r="BF9" s="978"/>
      <c r="BG9" s="978"/>
    </row>
    <row r="10" spans="2:59" ht="87" customHeight="1"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968" t="s">
        <v>87</v>
      </c>
      <c r="U10" s="968"/>
      <c r="V10" s="968"/>
      <c r="W10" s="979" t="s">
        <v>168</v>
      </c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79"/>
      <c r="AJ10" s="979"/>
      <c r="AK10" s="979"/>
      <c r="AL10" s="979"/>
      <c r="AM10" s="979"/>
      <c r="AN10" s="979"/>
      <c r="AO10" s="979"/>
      <c r="AP10" s="979"/>
      <c r="AQ10" s="979"/>
      <c r="AR10" s="979"/>
      <c r="AS10" s="979"/>
      <c r="AT10" s="979"/>
      <c r="AU10" s="51"/>
      <c r="AV10" s="1" t="s">
        <v>5</v>
      </c>
      <c r="AW10" s="252"/>
      <c r="AX10" s="252"/>
      <c r="AY10" s="252"/>
      <c r="AZ10" s="252"/>
      <c r="BA10" s="252"/>
      <c r="BB10" s="978" t="s">
        <v>95</v>
      </c>
      <c r="BC10" s="978"/>
      <c r="BD10" s="978"/>
      <c r="BE10" s="978"/>
      <c r="BF10" s="978"/>
      <c r="BG10" s="978"/>
    </row>
    <row r="11" spans="20:73" ht="48" customHeight="1">
      <c r="T11" s="660" t="s">
        <v>147</v>
      </c>
      <c r="U11" s="660"/>
      <c r="V11" s="660"/>
      <c r="W11" s="661" t="s">
        <v>67</v>
      </c>
      <c r="X11" s="966"/>
      <c r="Y11" s="966"/>
      <c r="Z11" s="966"/>
      <c r="AA11" s="966"/>
      <c r="AB11" s="966"/>
      <c r="AC11" s="249" t="s">
        <v>2</v>
      </c>
      <c r="AD11" s="967" t="s">
        <v>57</v>
      </c>
      <c r="AE11" s="967"/>
      <c r="AF11" s="967"/>
      <c r="AG11" s="10"/>
      <c r="AH11" s="10"/>
      <c r="AI11" s="10"/>
      <c r="AJ11" s="10"/>
      <c r="AK11" s="10"/>
      <c r="AL11" s="10"/>
      <c r="AM11" s="10"/>
      <c r="AN11" s="10"/>
      <c r="AO11" s="10"/>
      <c r="AP11" s="9"/>
      <c r="AQ11" s="18"/>
      <c r="AR11" s="258"/>
      <c r="AS11" s="24"/>
      <c r="AT11" s="27"/>
      <c r="AU11" s="27"/>
      <c r="AV11" s="1" t="s">
        <v>6</v>
      </c>
      <c r="AW11" s="252"/>
      <c r="AX11" s="252"/>
      <c r="AY11" s="252"/>
      <c r="AZ11" s="252"/>
      <c r="BA11" s="252"/>
      <c r="BB11" s="658" t="s">
        <v>57</v>
      </c>
      <c r="BC11" s="659"/>
      <c r="BD11" s="659"/>
      <c r="BE11" s="659"/>
      <c r="BF11" s="659"/>
      <c r="BG11" s="659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</row>
    <row r="12" spans="21:73" ht="48" customHeight="1">
      <c r="U12" s="259"/>
      <c r="V12" s="259"/>
      <c r="W12" s="661" t="s">
        <v>7</v>
      </c>
      <c r="X12" s="966"/>
      <c r="Y12" s="966"/>
      <c r="Z12" s="966"/>
      <c r="AA12" s="253"/>
      <c r="AB12" s="253"/>
      <c r="AC12" s="249" t="s">
        <v>2</v>
      </c>
      <c r="AD12" s="254" t="s">
        <v>107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255"/>
      <c r="AR12" s="260"/>
      <c r="AS12" s="261"/>
      <c r="AT12" s="262"/>
      <c r="AU12" s="28"/>
      <c r="AV12" s="18"/>
      <c r="AW12" s="18"/>
      <c r="AX12" s="18"/>
      <c r="AY12" s="18"/>
      <c r="AZ12" s="18"/>
      <c r="BA12" s="18"/>
      <c r="BB12" s="658" t="s">
        <v>149</v>
      </c>
      <c r="BC12" s="659"/>
      <c r="BD12" s="659"/>
      <c r="BE12" s="659"/>
      <c r="BF12" s="659"/>
      <c r="BG12" s="659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</row>
    <row r="13" spans="21:73" ht="48" customHeight="1">
      <c r="U13" s="259"/>
      <c r="V13" s="259"/>
      <c r="W13" s="5"/>
      <c r="X13" s="248"/>
      <c r="Y13" s="248"/>
      <c r="Z13" s="248"/>
      <c r="AA13" s="253"/>
      <c r="AB13" s="253"/>
      <c r="AC13" s="249"/>
      <c r="AD13" s="263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18"/>
      <c r="AR13" s="63"/>
      <c r="AT13" s="28"/>
      <c r="AU13" s="28"/>
      <c r="AV13" s="18"/>
      <c r="AW13" s="18"/>
      <c r="AX13" s="18"/>
      <c r="AY13" s="18"/>
      <c r="AZ13" s="18"/>
      <c r="BA13" s="18"/>
      <c r="BB13" s="658" t="s">
        <v>150</v>
      </c>
      <c r="BC13" s="659"/>
      <c r="BD13" s="659"/>
      <c r="BE13" s="659"/>
      <c r="BF13" s="659"/>
      <c r="BG13" s="659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</row>
    <row r="14" spans="21:53" ht="30" customHeight="1" thickBot="1">
      <c r="U14" s="259"/>
      <c r="V14" s="259"/>
      <c r="W14" s="264"/>
      <c r="AA14" s="265"/>
      <c r="AB14" s="6"/>
      <c r="AC14" s="6"/>
      <c r="AJ14" s="11"/>
      <c r="AK14" s="11"/>
      <c r="AL14" s="11"/>
      <c r="AM14" s="11"/>
      <c r="AN14" s="11"/>
      <c r="AO14" s="11"/>
      <c r="AV14" s="18"/>
      <c r="AW14" s="18"/>
      <c r="AX14" s="18"/>
      <c r="AY14" s="18"/>
      <c r="AZ14" s="18"/>
      <c r="BA14" s="18"/>
    </row>
    <row r="15" spans="2:88" s="267" customFormat="1" ht="87" customHeight="1" thickBot="1">
      <c r="B15" s="970" t="s">
        <v>8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565" t="s">
        <v>9</v>
      </c>
      <c r="U15" s="565"/>
      <c r="V15" s="973"/>
      <c r="W15" s="914" t="s">
        <v>10</v>
      </c>
      <c r="X15" s="915"/>
      <c r="Y15" s="915"/>
      <c r="Z15" s="915"/>
      <c r="AA15" s="915"/>
      <c r="AB15" s="915"/>
      <c r="AC15" s="915"/>
      <c r="AD15" s="915"/>
      <c r="AE15" s="961" t="s">
        <v>64</v>
      </c>
      <c r="AF15" s="962"/>
      <c r="AG15" s="554" t="s">
        <v>11</v>
      </c>
      <c r="AH15" s="554"/>
      <c r="AI15" s="554"/>
      <c r="AJ15" s="554"/>
      <c r="AK15" s="554"/>
      <c r="AL15" s="554"/>
      <c r="AM15" s="554"/>
      <c r="AN15" s="554"/>
      <c r="AO15" s="929" t="s">
        <v>12</v>
      </c>
      <c r="AP15" s="580" t="s">
        <v>13</v>
      </c>
      <c r="AQ15" s="958"/>
      <c r="AR15" s="958"/>
      <c r="AS15" s="958"/>
      <c r="AT15" s="958"/>
      <c r="AU15" s="958"/>
      <c r="AV15" s="958"/>
      <c r="AW15" s="958"/>
      <c r="AX15" s="582" t="s">
        <v>84</v>
      </c>
      <c r="AY15" s="583"/>
      <c r="AZ15" s="583"/>
      <c r="BA15" s="583"/>
      <c r="BB15" s="583"/>
      <c r="BC15" s="583"/>
      <c r="BD15" s="583"/>
      <c r="BE15" s="584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</row>
    <row r="16" spans="2:88" s="267" customFormat="1" ht="48" customHeight="1" thickBot="1">
      <c r="B16" s="971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566"/>
      <c r="U16" s="566"/>
      <c r="V16" s="974"/>
      <c r="W16" s="916"/>
      <c r="X16" s="917"/>
      <c r="Y16" s="917"/>
      <c r="Z16" s="917"/>
      <c r="AA16" s="917"/>
      <c r="AB16" s="917"/>
      <c r="AC16" s="917"/>
      <c r="AD16" s="917"/>
      <c r="AE16" s="555"/>
      <c r="AF16" s="963"/>
      <c r="AG16" s="556"/>
      <c r="AH16" s="556"/>
      <c r="AI16" s="556"/>
      <c r="AJ16" s="556"/>
      <c r="AK16" s="556"/>
      <c r="AL16" s="556"/>
      <c r="AM16" s="556"/>
      <c r="AN16" s="556"/>
      <c r="AO16" s="930"/>
      <c r="AP16" s="959"/>
      <c r="AQ16" s="959"/>
      <c r="AR16" s="959"/>
      <c r="AS16" s="959"/>
      <c r="AT16" s="959"/>
      <c r="AU16" s="959"/>
      <c r="AV16" s="959"/>
      <c r="AW16" s="959"/>
      <c r="AX16" s="946" t="s">
        <v>122</v>
      </c>
      <c r="AY16" s="947"/>
      <c r="AZ16" s="947"/>
      <c r="BA16" s="947"/>
      <c r="BB16" s="947"/>
      <c r="BC16" s="947"/>
      <c r="BD16" s="947"/>
      <c r="BE16" s="948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</row>
    <row r="17" spans="2:88" s="267" customFormat="1" ht="45" customHeight="1" thickBot="1">
      <c r="B17" s="971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566"/>
      <c r="U17" s="566"/>
      <c r="V17" s="974"/>
      <c r="W17" s="916"/>
      <c r="X17" s="917"/>
      <c r="Y17" s="917"/>
      <c r="Z17" s="917"/>
      <c r="AA17" s="917"/>
      <c r="AB17" s="917"/>
      <c r="AC17" s="917"/>
      <c r="AD17" s="917"/>
      <c r="AE17" s="557"/>
      <c r="AF17" s="964"/>
      <c r="AG17" s="558"/>
      <c r="AH17" s="558"/>
      <c r="AI17" s="558"/>
      <c r="AJ17" s="558"/>
      <c r="AK17" s="558"/>
      <c r="AL17" s="558"/>
      <c r="AM17" s="558"/>
      <c r="AN17" s="558"/>
      <c r="AO17" s="930"/>
      <c r="AP17" s="960"/>
      <c r="AQ17" s="960"/>
      <c r="AR17" s="960"/>
      <c r="AS17" s="960"/>
      <c r="AT17" s="960"/>
      <c r="AU17" s="960"/>
      <c r="AV17" s="960"/>
      <c r="AW17" s="960"/>
      <c r="AX17" s="949" t="s">
        <v>167</v>
      </c>
      <c r="AY17" s="950"/>
      <c r="AZ17" s="950"/>
      <c r="BA17" s="950"/>
      <c r="BB17" s="950"/>
      <c r="BC17" s="950"/>
      <c r="BD17" s="950"/>
      <c r="BE17" s="95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</row>
    <row r="18" spans="2:88" s="267" customFormat="1" ht="30" customHeight="1">
      <c r="B18" s="971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566"/>
      <c r="U18" s="566"/>
      <c r="V18" s="974"/>
      <c r="W18" s="916"/>
      <c r="X18" s="917"/>
      <c r="Y18" s="917"/>
      <c r="Z18" s="917"/>
      <c r="AA18" s="917"/>
      <c r="AB18" s="917"/>
      <c r="AC18" s="917"/>
      <c r="AD18" s="917"/>
      <c r="AE18" s="952" t="s">
        <v>14</v>
      </c>
      <c r="AF18" s="955" t="s">
        <v>15</v>
      </c>
      <c r="AG18" s="936" t="s">
        <v>16</v>
      </c>
      <c r="AH18" s="939" t="s">
        <v>17</v>
      </c>
      <c r="AI18" s="940"/>
      <c r="AJ18" s="940"/>
      <c r="AK18" s="940"/>
      <c r="AL18" s="940"/>
      <c r="AM18" s="940"/>
      <c r="AN18" s="940"/>
      <c r="AO18" s="930"/>
      <c r="AP18" s="588" t="s">
        <v>18</v>
      </c>
      <c r="AQ18" s="551" t="s">
        <v>19</v>
      </c>
      <c r="AR18" s="551" t="s">
        <v>20</v>
      </c>
      <c r="AS18" s="563" t="s">
        <v>21</v>
      </c>
      <c r="AT18" s="563" t="s">
        <v>22</v>
      </c>
      <c r="AU18" s="551" t="s">
        <v>23</v>
      </c>
      <c r="AV18" s="551" t="s">
        <v>24</v>
      </c>
      <c r="AW18" s="559" t="s">
        <v>25</v>
      </c>
      <c r="AX18" s="923" t="s">
        <v>109</v>
      </c>
      <c r="AY18" s="924"/>
      <c r="AZ18" s="924"/>
      <c r="BA18" s="925"/>
      <c r="BB18" s="926" t="s">
        <v>110</v>
      </c>
      <c r="BC18" s="927"/>
      <c r="BD18" s="927"/>
      <c r="BE18" s="928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</row>
    <row r="19" spans="2:88" s="269" customFormat="1" ht="30" customHeight="1" thickBot="1">
      <c r="B19" s="971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566"/>
      <c r="U19" s="566"/>
      <c r="V19" s="974"/>
      <c r="W19" s="916"/>
      <c r="X19" s="917"/>
      <c r="Y19" s="917"/>
      <c r="Z19" s="917"/>
      <c r="AA19" s="917"/>
      <c r="AB19" s="917"/>
      <c r="AC19" s="917"/>
      <c r="AD19" s="917"/>
      <c r="AE19" s="953"/>
      <c r="AF19" s="956"/>
      <c r="AG19" s="937"/>
      <c r="AH19" s="567" t="s">
        <v>90</v>
      </c>
      <c r="AI19" s="568"/>
      <c r="AJ19" s="567" t="s">
        <v>91</v>
      </c>
      <c r="AK19" s="571"/>
      <c r="AL19" s="568" t="s">
        <v>94</v>
      </c>
      <c r="AM19" s="571"/>
      <c r="AN19" s="932" t="s">
        <v>88</v>
      </c>
      <c r="AO19" s="930"/>
      <c r="AP19" s="589"/>
      <c r="AQ19" s="552"/>
      <c r="AR19" s="552"/>
      <c r="AS19" s="564"/>
      <c r="AT19" s="564"/>
      <c r="AU19" s="552"/>
      <c r="AV19" s="552"/>
      <c r="AW19" s="560"/>
      <c r="AX19" s="909" t="s">
        <v>114</v>
      </c>
      <c r="AY19" s="910"/>
      <c r="AZ19" s="910"/>
      <c r="BA19" s="911"/>
      <c r="BB19" s="942" t="s">
        <v>63</v>
      </c>
      <c r="BC19" s="942"/>
      <c r="BD19" s="942"/>
      <c r="BE19" s="943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</row>
    <row r="20" spans="2:88" s="269" customFormat="1" ht="45" customHeight="1">
      <c r="B20" s="971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566"/>
      <c r="U20" s="566"/>
      <c r="V20" s="974"/>
      <c r="W20" s="916"/>
      <c r="X20" s="917"/>
      <c r="Y20" s="917"/>
      <c r="Z20" s="917"/>
      <c r="AA20" s="917"/>
      <c r="AB20" s="917"/>
      <c r="AC20" s="917"/>
      <c r="AD20" s="917"/>
      <c r="AE20" s="953"/>
      <c r="AF20" s="956"/>
      <c r="AG20" s="937"/>
      <c r="AH20" s="569"/>
      <c r="AI20" s="570"/>
      <c r="AJ20" s="569"/>
      <c r="AK20" s="572"/>
      <c r="AL20" s="570"/>
      <c r="AM20" s="572"/>
      <c r="AN20" s="933"/>
      <c r="AO20" s="930"/>
      <c r="AP20" s="589"/>
      <c r="AQ20" s="552"/>
      <c r="AR20" s="552"/>
      <c r="AS20" s="564"/>
      <c r="AT20" s="564"/>
      <c r="AU20" s="552"/>
      <c r="AV20" s="552"/>
      <c r="AW20" s="560"/>
      <c r="AX20" s="944" t="s">
        <v>16</v>
      </c>
      <c r="AY20" s="912" t="s">
        <v>27</v>
      </c>
      <c r="AZ20" s="903"/>
      <c r="BA20" s="903"/>
      <c r="BB20" s="920" t="s">
        <v>16</v>
      </c>
      <c r="BC20" s="903" t="s">
        <v>27</v>
      </c>
      <c r="BD20" s="903"/>
      <c r="BE20" s="904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2:88" s="269" customFormat="1" ht="182.25" customHeight="1" thickBot="1">
      <c r="B21" s="972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975"/>
      <c r="U21" s="975"/>
      <c r="V21" s="976"/>
      <c r="W21" s="918"/>
      <c r="X21" s="919"/>
      <c r="Y21" s="919"/>
      <c r="Z21" s="919"/>
      <c r="AA21" s="919"/>
      <c r="AB21" s="919"/>
      <c r="AC21" s="919"/>
      <c r="AD21" s="919"/>
      <c r="AE21" s="954"/>
      <c r="AF21" s="957"/>
      <c r="AG21" s="938"/>
      <c r="AH21" s="52" t="s">
        <v>92</v>
      </c>
      <c r="AI21" s="50" t="s">
        <v>93</v>
      </c>
      <c r="AJ21" s="52" t="s">
        <v>92</v>
      </c>
      <c r="AK21" s="50" t="s">
        <v>93</v>
      </c>
      <c r="AL21" s="52" t="s">
        <v>92</v>
      </c>
      <c r="AM21" s="50" t="s">
        <v>93</v>
      </c>
      <c r="AN21" s="934"/>
      <c r="AO21" s="931"/>
      <c r="AP21" s="941"/>
      <c r="AQ21" s="908"/>
      <c r="AR21" s="908"/>
      <c r="AS21" s="913"/>
      <c r="AT21" s="913"/>
      <c r="AU21" s="908"/>
      <c r="AV21" s="908"/>
      <c r="AW21" s="922"/>
      <c r="AX21" s="945"/>
      <c r="AY21" s="19" t="s">
        <v>26</v>
      </c>
      <c r="AZ21" s="19" t="s">
        <v>28</v>
      </c>
      <c r="BA21" s="271" t="s">
        <v>29</v>
      </c>
      <c r="BB21" s="921"/>
      <c r="BC21" s="49" t="s">
        <v>26</v>
      </c>
      <c r="BD21" s="19" t="s">
        <v>28</v>
      </c>
      <c r="BE21" s="29" t="s">
        <v>29</v>
      </c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</row>
    <row r="22" spans="2:88" s="277" customFormat="1" ht="42.75" customHeight="1" thickBot="1" thickTop="1">
      <c r="B22" s="272">
        <v>1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573">
        <v>2</v>
      </c>
      <c r="U22" s="574"/>
      <c r="V22" s="575"/>
      <c r="W22" s="586">
        <v>3</v>
      </c>
      <c r="X22" s="587"/>
      <c r="Y22" s="587"/>
      <c r="Z22" s="587"/>
      <c r="AA22" s="587"/>
      <c r="AB22" s="587"/>
      <c r="AC22" s="587"/>
      <c r="AD22" s="587"/>
      <c r="AE22" s="274">
        <v>4</v>
      </c>
      <c r="AF22" s="275">
        <v>5</v>
      </c>
      <c r="AG22" s="276">
        <v>6</v>
      </c>
      <c r="AH22" s="274">
        <v>7</v>
      </c>
      <c r="AI22" s="275">
        <v>8</v>
      </c>
      <c r="AJ22" s="276">
        <v>9</v>
      </c>
      <c r="AK22" s="274">
        <v>10</v>
      </c>
      <c r="AL22" s="275">
        <v>11</v>
      </c>
      <c r="AM22" s="276">
        <v>12</v>
      </c>
      <c r="AN22" s="274">
        <v>13</v>
      </c>
      <c r="AO22" s="275">
        <v>14</v>
      </c>
      <c r="AP22" s="276">
        <v>15</v>
      </c>
      <c r="AQ22" s="274">
        <v>16</v>
      </c>
      <c r="AR22" s="275">
        <v>17</v>
      </c>
      <c r="AS22" s="276">
        <v>18</v>
      </c>
      <c r="AT22" s="274">
        <v>19</v>
      </c>
      <c r="AU22" s="275">
        <v>20</v>
      </c>
      <c r="AV22" s="276">
        <v>21</v>
      </c>
      <c r="AW22" s="274">
        <v>22</v>
      </c>
      <c r="AX22" s="275">
        <v>23</v>
      </c>
      <c r="AY22" s="276">
        <v>24</v>
      </c>
      <c r="AZ22" s="274">
        <v>25</v>
      </c>
      <c r="BA22" s="275">
        <v>26</v>
      </c>
      <c r="BB22" s="276">
        <v>27</v>
      </c>
      <c r="BC22" s="274">
        <v>28</v>
      </c>
      <c r="BD22" s="275">
        <v>29</v>
      </c>
      <c r="BE22" s="276">
        <v>30</v>
      </c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</row>
    <row r="23" spans="2:88" s="2" customFormat="1" ht="49.5" customHeight="1" thickBot="1">
      <c r="B23" s="905" t="s">
        <v>74</v>
      </c>
      <c r="C23" s="906"/>
      <c r="D23" s="906"/>
      <c r="E23" s="906"/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906"/>
      <c r="AL23" s="906"/>
      <c r="AM23" s="906"/>
      <c r="AN23" s="906"/>
      <c r="AO23" s="906"/>
      <c r="AP23" s="906"/>
      <c r="AQ23" s="906"/>
      <c r="AR23" s="906"/>
      <c r="AS23" s="906"/>
      <c r="AT23" s="906"/>
      <c r="AU23" s="906"/>
      <c r="AV23" s="906"/>
      <c r="AW23" s="906"/>
      <c r="AX23" s="906"/>
      <c r="AY23" s="906"/>
      <c r="AZ23" s="906"/>
      <c r="BA23" s="906"/>
      <c r="BB23" s="906"/>
      <c r="BC23" s="906"/>
      <c r="BD23" s="906"/>
      <c r="BE23" s="907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</row>
    <row r="24" spans="2:88" s="14" customFormat="1" ht="49.5" customHeight="1" thickBot="1">
      <c r="B24" s="598" t="s">
        <v>72</v>
      </c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599"/>
      <c r="AS24" s="599"/>
      <c r="AT24" s="599"/>
      <c r="AU24" s="599"/>
      <c r="AV24" s="599"/>
      <c r="AW24" s="599"/>
      <c r="AX24" s="599"/>
      <c r="AY24" s="599"/>
      <c r="AZ24" s="599"/>
      <c r="BA24" s="599"/>
      <c r="BB24" s="599"/>
      <c r="BC24" s="599"/>
      <c r="BD24" s="599"/>
      <c r="BE24" s="600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</row>
    <row r="25" spans="2:88" s="14" customFormat="1" ht="101.25" customHeight="1">
      <c r="B25" s="101">
        <v>1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82" t="s">
        <v>115</v>
      </c>
      <c r="U25" s="82"/>
      <c r="V25" s="280"/>
      <c r="W25" s="634" t="s">
        <v>111</v>
      </c>
      <c r="X25" s="601"/>
      <c r="Y25" s="601"/>
      <c r="Z25" s="601"/>
      <c r="AA25" s="601"/>
      <c r="AB25" s="601"/>
      <c r="AC25" s="601"/>
      <c r="AD25" s="644"/>
      <c r="AE25" s="203">
        <f>AF25/30</f>
        <v>9</v>
      </c>
      <c r="AF25" s="198">
        <v>270</v>
      </c>
      <c r="AG25" s="293"/>
      <c r="AH25" s="294"/>
      <c r="AI25" s="294"/>
      <c r="AJ25" s="294"/>
      <c r="AK25" s="199"/>
      <c r="AL25" s="199"/>
      <c r="AM25" s="199"/>
      <c r="AN25" s="199"/>
      <c r="AO25" s="181">
        <f>AF25-AG25</f>
        <v>270</v>
      </c>
      <c r="AP25" s="295"/>
      <c r="AQ25" s="88">
        <v>3</v>
      </c>
      <c r="AR25" s="296"/>
      <c r="AS25" s="297"/>
      <c r="AT25" s="295"/>
      <c r="AU25" s="296"/>
      <c r="AV25" s="296"/>
      <c r="AW25" s="297"/>
      <c r="AX25" s="298"/>
      <c r="AY25" s="299"/>
      <c r="AZ25" s="299"/>
      <c r="BA25" s="300"/>
      <c r="BB25" s="200" t="s">
        <v>116</v>
      </c>
      <c r="BC25" s="201"/>
      <c r="BD25" s="201"/>
      <c r="BE25" s="202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</row>
    <row r="26" spans="2:88" s="14" customFormat="1" ht="91.5" customHeight="1" thickBot="1">
      <c r="B26" s="117">
        <v>2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2" t="s">
        <v>128</v>
      </c>
      <c r="U26" s="302"/>
      <c r="V26" s="303"/>
      <c r="W26" s="646" t="s">
        <v>111</v>
      </c>
      <c r="X26" s="647"/>
      <c r="Y26" s="647"/>
      <c r="Z26" s="647"/>
      <c r="AA26" s="647"/>
      <c r="AB26" s="647"/>
      <c r="AC26" s="647"/>
      <c r="AD26" s="648"/>
      <c r="AE26" s="203">
        <f>AF26/30</f>
        <v>21</v>
      </c>
      <c r="AF26" s="198">
        <v>630</v>
      </c>
      <c r="AG26" s="293"/>
      <c r="AH26" s="294"/>
      <c r="AI26" s="294"/>
      <c r="AJ26" s="294"/>
      <c r="AK26" s="199"/>
      <c r="AL26" s="199"/>
      <c r="AM26" s="199"/>
      <c r="AN26" s="199"/>
      <c r="AO26" s="181">
        <v>630</v>
      </c>
      <c r="AP26" s="295"/>
      <c r="AQ26" s="296"/>
      <c r="AR26" s="296"/>
      <c r="AS26" s="297"/>
      <c r="AT26" s="295"/>
      <c r="AU26" s="296"/>
      <c r="AV26" s="296"/>
      <c r="AW26" s="297"/>
      <c r="AX26" s="304"/>
      <c r="AY26" s="296"/>
      <c r="AZ26" s="296"/>
      <c r="BA26" s="305"/>
      <c r="BB26" s="204" t="s">
        <v>116</v>
      </c>
      <c r="BC26" s="201"/>
      <c r="BD26" s="201"/>
      <c r="BE26" s="202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</row>
    <row r="27" spans="2:88" s="14" customFormat="1" ht="49.5" customHeight="1" thickBot="1">
      <c r="B27" s="668" t="s">
        <v>101</v>
      </c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306">
        <f aca="true" t="shared" si="0" ref="AE27:AP27">SUM(AE25:AE26)</f>
        <v>30</v>
      </c>
      <c r="AF27" s="291">
        <f t="shared" si="0"/>
        <v>900</v>
      </c>
      <c r="AG27" s="292">
        <f t="shared" si="0"/>
        <v>0</v>
      </c>
      <c r="AH27" s="292">
        <f t="shared" si="0"/>
        <v>0</v>
      </c>
      <c r="AI27" s="292">
        <f t="shared" si="0"/>
        <v>0</v>
      </c>
      <c r="AJ27" s="292">
        <f t="shared" si="0"/>
        <v>0</v>
      </c>
      <c r="AK27" s="292">
        <f t="shared" si="0"/>
        <v>0</v>
      </c>
      <c r="AL27" s="292">
        <f t="shared" si="0"/>
        <v>0</v>
      </c>
      <c r="AM27" s="292">
        <f t="shared" si="0"/>
        <v>0</v>
      </c>
      <c r="AN27" s="291">
        <f t="shared" si="0"/>
        <v>0</v>
      </c>
      <c r="AO27" s="291">
        <f t="shared" si="0"/>
        <v>900</v>
      </c>
      <c r="AP27" s="292">
        <f t="shared" si="0"/>
        <v>0</v>
      </c>
      <c r="AQ27" s="292">
        <v>1</v>
      </c>
      <c r="AR27" s="292">
        <f aca="true" t="shared" si="1" ref="AR27:BE27">SUM(AR25:AR26)</f>
        <v>0</v>
      </c>
      <c r="AS27" s="291">
        <f t="shared" si="1"/>
        <v>0</v>
      </c>
      <c r="AT27" s="292">
        <f t="shared" si="1"/>
        <v>0</v>
      </c>
      <c r="AU27" s="292">
        <f t="shared" si="1"/>
        <v>0</v>
      </c>
      <c r="AV27" s="292">
        <f t="shared" si="1"/>
        <v>0</v>
      </c>
      <c r="AW27" s="291">
        <f t="shared" si="1"/>
        <v>0</v>
      </c>
      <c r="AX27" s="292">
        <f t="shared" si="1"/>
        <v>0</v>
      </c>
      <c r="AY27" s="292">
        <f t="shared" si="1"/>
        <v>0</v>
      </c>
      <c r="AZ27" s="292">
        <f t="shared" si="1"/>
        <v>0</v>
      </c>
      <c r="BA27" s="291">
        <f t="shared" si="1"/>
        <v>0</v>
      </c>
      <c r="BB27" s="292">
        <f t="shared" si="1"/>
        <v>0</v>
      </c>
      <c r="BC27" s="292">
        <f t="shared" si="1"/>
        <v>0</v>
      </c>
      <c r="BD27" s="292">
        <f t="shared" si="1"/>
        <v>0</v>
      </c>
      <c r="BE27" s="291">
        <f t="shared" si="1"/>
        <v>0</v>
      </c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</row>
    <row r="28" spans="2:88" s="314" customFormat="1" ht="51.75" customHeight="1" thickBot="1">
      <c r="B28" s="900" t="s">
        <v>76</v>
      </c>
      <c r="C28" s="901"/>
      <c r="D28" s="901"/>
      <c r="E28" s="901"/>
      <c r="F28" s="901"/>
      <c r="G28" s="901"/>
      <c r="H28" s="901"/>
      <c r="I28" s="901"/>
      <c r="J28" s="901"/>
      <c r="K28" s="901"/>
      <c r="L28" s="901"/>
      <c r="M28" s="901"/>
      <c r="N28" s="901"/>
      <c r="O28" s="901"/>
      <c r="P28" s="901"/>
      <c r="Q28" s="901"/>
      <c r="R28" s="901"/>
      <c r="S28" s="901"/>
      <c r="T28" s="901"/>
      <c r="U28" s="901"/>
      <c r="V28" s="901"/>
      <c r="W28" s="901"/>
      <c r="X28" s="901"/>
      <c r="Y28" s="901"/>
      <c r="Z28" s="901"/>
      <c r="AA28" s="901"/>
      <c r="AB28" s="901"/>
      <c r="AC28" s="901"/>
      <c r="AD28" s="902"/>
      <c r="AE28" s="309">
        <f>AE27</f>
        <v>30</v>
      </c>
      <c r="AF28" s="309">
        <f aca="true" t="shared" si="2" ref="AF28:BE28">AF27</f>
        <v>900</v>
      </c>
      <c r="AG28" s="309">
        <f t="shared" si="2"/>
        <v>0</v>
      </c>
      <c r="AH28" s="309">
        <f t="shared" si="2"/>
        <v>0</v>
      </c>
      <c r="AI28" s="309">
        <f t="shared" si="2"/>
        <v>0</v>
      </c>
      <c r="AJ28" s="309">
        <f t="shared" si="2"/>
        <v>0</v>
      </c>
      <c r="AK28" s="309">
        <f t="shared" si="2"/>
        <v>0</v>
      </c>
      <c r="AL28" s="309">
        <f t="shared" si="2"/>
        <v>0</v>
      </c>
      <c r="AM28" s="309">
        <f t="shared" si="2"/>
        <v>0</v>
      </c>
      <c r="AN28" s="309">
        <f t="shared" si="2"/>
        <v>0</v>
      </c>
      <c r="AO28" s="309">
        <f t="shared" si="2"/>
        <v>900</v>
      </c>
      <c r="AP28" s="309">
        <f t="shared" si="2"/>
        <v>0</v>
      </c>
      <c r="AQ28" s="309">
        <f t="shared" si="2"/>
        <v>1</v>
      </c>
      <c r="AR28" s="309">
        <f t="shared" si="2"/>
        <v>0</v>
      </c>
      <c r="AS28" s="309">
        <f t="shared" si="2"/>
        <v>0</v>
      </c>
      <c r="AT28" s="309">
        <f t="shared" si="2"/>
        <v>0</v>
      </c>
      <c r="AU28" s="309">
        <f t="shared" si="2"/>
        <v>0</v>
      </c>
      <c r="AV28" s="309">
        <f t="shared" si="2"/>
        <v>0</v>
      </c>
      <c r="AW28" s="309">
        <f t="shared" si="2"/>
        <v>0</v>
      </c>
      <c r="AX28" s="309">
        <f t="shared" si="2"/>
        <v>0</v>
      </c>
      <c r="AY28" s="309">
        <f t="shared" si="2"/>
        <v>0</v>
      </c>
      <c r="AZ28" s="309">
        <f t="shared" si="2"/>
        <v>0</v>
      </c>
      <c r="BA28" s="309">
        <f t="shared" si="2"/>
        <v>0</v>
      </c>
      <c r="BB28" s="309">
        <f t="shared" si="2"/>
        <v>0</v>
      </c>
      <c r="BC28" s="309">
        <f t="shared" si="2"/>
        <v>0</v>
      </c>
      <c r="BD28" s="309">
        <f t="shared" si="2"/>
        <v>0</v>
      </c>
      <c r="BE28" s="309">
        <f t="shared" si="2"/>
        <v>0</v>
      </c>
      <c r="BF28" s="313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</row>
    <row r="29" spans="2:88" s="315" customFormat="1" ht="45.75" customHeight="1" thickBot="1">
      <c r="B29" s="807" t="s">
        <v>77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08"/>
      <c r="AA29" s="808"/>
      <c r="AB29" s="808"/>
      <c r="AC29" s="808"/>
      <c r="AD29" s="808"/>
      <c r="AE29" s="808"/>
      <c r="AF29" s="808"/>
      <c r="AG29" s="808"/>
      <c r="AH29" s="808"/>
      <c r="AI29" s="808"/>
      <c r="AJ29" s="808"/>
      <c r="AK29" s="808"/>
      <c r="AL29" s="808"/>
      <c r="AM29" s="808"/>
      <c r="AN29" s="808"/>
      <c r="AO29" s="808"/>
      <c r="AP29" s="808"/>
      <c r="AQ29" s="808"/>
      <c r="AR29" s="808"/>
      <c r="AS29" s="808"/>
      <c r="AT29" s="808"/>
      <c r="AU29" s="808"/>
      <c r="AV29" s="808"/>
      <c r="AW29" s="808"/>
      <c r="AX29" s="808"/>
      <c r="AY29" s="808"/>
      <c r="AZ29" s="808"/>
      <c r="BA29" s="808"/>
      <c r="BB29" s="808"/>
      <c r="BC29" s="808"/>
      <c r="BD29" s="808"/>
      <c r="BE29" s="809"/>
      <c r="BF29" s="4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</row>
    <row r="30" spans="2:88" s="315" customFormat="1" ht="60.75" customHeight="1" thickBot="1">
      <c r="B30" s="790" t="s">
        <v>78</v>
      </c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1"/>
      <c r="AS30" s="791"/>
      <c r="AT30" s="791"/>
      <c r="AU30" s="791"/>
      <c r="AV30" s="791"/>
      <c r="AW30" s="791"/>
      <c r="AX30" s="791"/>
      <c r="AY30" s="791"/>
      <c r="AZ30" s="791"/>
      <c r="BA30" s="791"/>
      <c r="BB30" s="791"/>
      <c r="BC30" s="791"/>
      <c r="BD30" s="791"/>
      <c r="BE30" s="792"/>
      <c r="BF30" s="3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</row>
    <row r="31" spans="2:88" s="14" customFormat="1" ht="99.75" customHeight="1" thickBot="1">
      <c r="B31" s="101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608"/>
      <c r="U31" s="608"/>
      <c r="V31" s="1024"/>
      <c r="W31" s="640"/>
      <c r="X31" s="642"/>
      <c r="Y31" s="642"/>
      <c r="Z31" s="642"/>
      <c r="AA31" s="642"/>
      <c r="AB31" s="642"/>
      <c r="AC31" s="642"/>
      <c r="AD31" s="643"/>
      <c r="AE31" s="193"/>
      <c r="AF31" s="74"/>
      <c r="AG31" s="205"/>
      <c r="AH31" s="194"/>
      <c r="AI31" s="83"/>
      <c r="AJ31" s="194"/>
      <c r="AK31" s="206"/>
      <c r="AL31" s="194"/>
      <c r="AM31" s="83"/>
      <c r="AN31" s="131"/>
      <c r="AO31" s="195"/>
      <c r="AP31" s="76"/>
      <c r="AQ31" s="77"/>
      <c r="AR31" s="77"/>
      <c r="AS31" s="78"/>
      <c r="AT31" s="76"/>
      <c r="AU31" s="77"/>
      <c r="AV31" s="77"/>
      <c r="AW31" s="143"/>
      <c r="AX31" s="80"/>
      <c r="AY31" s="81"/>
      <c r="AZ31" s="81"/>
      <c r="BA31" s="81"/>
      <c r="BB31" s="157"/>
      <c r="BC31" s="164"/>
      <c r="BD31" s="164"/>
      <c r="BE31" s="165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</row>
    <row r="32" spans="2:88" s="317" customFormat="1" ht="49.5" customHeight="1" thickBot="1">
      <c r="B32" s="812" t="s">
        <v>102</v>
      </c>
      <c r="C32" s="895"/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5"/>
      <c r="T32" s="895"/>
      <c r="U32" s="895"/>
      <c r="V32" s="895"/>
      <c r="W32" s="895"/>
      <c r="X32" s="895"/>
      <c r="Y32" s="895"/>
      <c r="Z32" s="895"/>
      <c r="AA32" s="895"/>
      <c r="AB32" s="895"/>
      <c r="AC32" s="895"/>
      <c r="AD32" s="896"/>
      <c r="AE32" s="306">
        <f aca="true" t="shared" si="3" ref="AE32:AO32">SUM(AE31:AE31)</f>
        <v>0</v>
      </c>
      <c r="AF32" s="291">
        <f t="shared" si="3"/>
        <v>0</v>
      </c>
      <c r="AG32" s="292">
        <f t="shared" si="3"/>
        <v>0</v>
      </c>
      <c r="AH32" s="292">
        <f t="shared" si="3"/>
        <v>0</v>
      </c>
      <c r="AI32" s="292">
        <f t="shared" si="3"/>
        <v>0</v>
      </c>
      <c r="AJ32" s="292">
        <f t="shared" si="3"/>
        <v>0</v>
      </c>
      <c r="AK32" s="292">
        <f t="shared" si="3"/>
        <v>0</v>
      </c>
      <c r="AL32" s="292">
        <f t="shared" si="3"/>
        <v>0</v>
      </c>
      <c r="AM32" s="292">
        <f t="shared" si="3"/>
        <v>0</v>
      </c>
      <c r="AN32" s="291">
        <f t="shared" si="3"/>
        <v>0</v>
      </c>
      <c r="AO32" s="291">
        <f t="shared" si="3"/>
        <v>0</v>
      </c>
      <c r="AP32" s="292">
        <v>0</v>
      </c>
      <c r="AQ32" s="292">
        <v>0</v>
      </c>
      <c r="AR32" s="292">
        <v>0</v>
      </c>
      <c r="AS32" s="291">
        <f aca="true" t="shared" si="4" ref="AS32:BE32">SUM(AS31:AS31)</f>
        <v>0</v>
      </c>
      <c r="AT32" s="292">
        <f t="shared" si="4"/>
        <v>0</v>
      </c>
      <c r="AU32" s="292">
        <f t="shared" si="4"/>
        <v>0</v>
      </c>
      <c r="AV32" s="292">
        <f t="shared" si="4"/>
        <v>0</v>
      </c>
      <c r="AW32" s="291">
        <f t="shared" si="4"/>
        <v>0</v>
      </c>
      <c r="AX32" s="292">
        <f t="shared" si="4"/>
        <v>0</v>
      </c>
      <c r="AY32" s="292">
        <f t="shared" si="4"/>
        <v>0</v>
      </c>
      <c r="AZ32" s="292">
        <f t="shared" si="4"/>
        <v>0</v>
      </c>
      <c r="BA32" s="291">
        <f t="shared" si="4"/>
        <v>0</v>
      </c>
      <c r="BB32" s="292">
        <f t="shared" si="4"/>
        <v>0</v>
      </c>
      <c r="BC32" s="292">
        <f t="shared" si="4"/>
        <v>0</v>
      </c>
      <c r="BD32" s="292">
        <f t="shared" si="4"/>
        <v>0</v>
      </c>
      <c r="BE32" s="291">
        <f t="shared" si="4"/>
        <v>0</v>
      </c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</row>
    <row r="33" spans="2:88" s="14" customFormat="1" ht="49.5" customHeight="1" thickBot="1">
      <c r="B33" s="598" t="s">
        <v>98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599"/>
      <c r="AU33" s="599"/>
      <c r="AV33" s="599"/>
      <c r="AW33" s="599"/>
      <c r="AX33" s="599"/>
      <c r="AY33" s="599"/>
      <c r="AZ33" s="599"/>
      <c r="BA33" s="599"/>
      <c r="BB33" s="767"/>
      <c r="BC33" s="767"/>
      <c r="BD33" s="767"/>
      <c r="BE33" s="768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</row>
    <row r="34" spans="2:88" s="14" customFormat="1" ht="102.75" customHeight="1" thickBot="1">
      <c r="B34" s="157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608"/>
      <c r="U34" s="608"/>
      <c r="V34" s="813"/>
      <c r="W34" s="640"/>
      <c r="X34" s="642"/>
      <c r="Y34" s="642"/>
      <c r="Z34" s="642"/>
      <c r="AA34" s="642"/>
      <c r="AB34" s="642"/>
      <c r="AC34" s="642"/>
      <c r="AD34" s="643"/>
      <c r="AE34" s="205"/>
      <c r="AF34" s="74"/>
      <c r="AG34" s="205"/>
      <c r="AH34" s="194"/>
      <c r="AI34" s="72"/>
      <c r="AJ34" s="194"/>
      <c r="AK34" s="206"/>
      <c r="AL34" s="194"/>
      <c r="AM34" s="72"/>
      <c r="AN34" s="73"/>
      <c r="AO34" s="195"/>
      <c r="AP34" s="76"/>
      <c r="AQ34" s="77"/>
      <c r="AR34" s="77"/>
      <c r="AS34" s="78"/>
      <c r="AT34" s="76"/>
      <c r="AU34" s="77"/>
      <c r="AV34" s="77"/>
      <c r="AW34" s="143"/>
      <c r="AX34" s="80"/>
      <c r="AY34" s="81"/>
      <c r="AZ34" s="81"/>
      <c r="BA34" s="482"/>
      <c r="BB34" s="207"/>
      <c r="BC34" s="196"/>
      <c r="BD34" s="196"/>
      <c r="BE34" s="197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</row>
    <row r="35" spans="2:88" s="14" customFormat="1" ht="49.5" customHeight="1" thickBot="1">
      <c r="B35" s="590" t="s">
        <v>103</v>
      </c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306">
        <f aca="true" t="shared" si="5" ref="AE35:AO35">SUM(AE34:AE34)</f>
        <v>0</v>
      </c>
      <c r="AF35" s="291">
        <f t="shared" si="5"/>
        <v>0</v>
      </c>
      <c r="AG35" s="306">
        <f t="shared" si="5"/>
        <v>0</v>
      </c>
      <c r="AH35" s="318">
        <f t="shared" si="5"/>
        <v>0</v>
      </c>
      <c r="AI35" s="318">
        <f t="shared" si="5"/>
        <v>0</v>
      </c>
      <c r="AJ35" s="318">
        <f t="shared" si="5"/>
        <v>0</v>
      </c>
      <c r="AK35" s="318">
        <f t="shared" si="5"/>
        <v>0</v>
      </c>
      <c r="AL35" s="318">
        <f t="shared" si="5"/>
        <v>0</v>
      </c>
      <c r="AM35" s="318">
        <f t="shared" si="5"/>
        <v>0</v>
      </c>
      <c r="AN35" s="291">
        <f t="shared" si="5"/>
        <v>0</v>
      </c>
      <c r="AO35" s="306">
        <f t="shared" si="5"/>
        <v>0</v>
      </c>
      <c r="AP35" s="306">
        <v>0</v>
      </c>
      <c r="AQ35" s="318">
        <v>0</v>
      </c>
      <c r="AR35" s="318">
        <f aca="true" t="shared" si="6" ref="AR35:BE35">SUM(AR34:AR34)</f>
        <v>0</v>
      </c>
      <c r="AS35" s="291">
        <f t="shared" si="6"/>
        <v>0</v>
      </c>
      <c r="AT35" s="306">
        <f t="shared" si="6"/>
        <v>0</v>
      </c>
      <c r="AU35" s="318">
        <f t="shared" si="6"/>
        <v>0</v>
      </c>
      <c r="AV35" s="318">
        <f t="shared" si="6"/>
        <v>0</v>
      </c>
      <c r="AW35" s="291">
        <f t="shared" si="6"/>
        <v>0</v>
      </c>
      <c r="AX35" s="306">
        <f t="shared" si="6"/>
        <v>0</v>
      </c>
      <c r="AY35" s="318">
        <f t="shared" si="6"/>
        <v>0</v>
      </c>
      <c r="AZ35" s="318">
        <f t="shared" si="6"/>
        <v>0</v>
      </c>
      <c r="BA35" s="291">
        <f t="shared" si="6"/>
        <v>0</v>
      </c>
      <c r="BB35" s="306">
        <f t="shared" si="6"/>
        <v>0</v>
      </c>
      <c r="BC35" s="318">
        <f t="shared" si="6"/>
        <v>0</v>
      </c>
      <c r="BD35" s="318">
        <f t="shared" si="6"/>
        <v>0</v>
      </c>
      <c r="BE35" s="291">
        <f t="shared" si="6"/>
        <v>0</v>
      </c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</row>
    <row r="36" spans="2:88" s="314" customFormat="1" ht="48.75" customHeight="1" thickBot="1">
      <c r="B36" s="892" t="s">
        <v>79</v>
      </c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4"/>
      <c r="AE36" s="309">
        <f aca="true" t="shared" si="7" ref="AE36:BE36">AE35+AE32</f>
        <v>0</v>
      </c>
      <c r="AF36" s="308">
        <f t="shared" si="7"/>
        <v>0</v>
      </c>
      <c r="AG36" s="319">
        <f t="shared" si="7"/>
        <v>0</v>
      </c>
      <c r="AH36" s="310">
        <f t="shared" si="7"/>
        <v>0</v>
      </c>
      <c r="AI36" s="310">
        <f t="shared" si="7"/>
        <v>0</v>
      </c>
      <c r="AJ36" s="310">
        <f t="shared" si="7"/>
        <v>0</v>
      </c>
      <c r="AK36" s="310">
        <f t="shared" si="7"/>
        <v>0</v>
      </c>
      <c r="AL36" s="310">
        <f t="shared" si="7"/>
        <v>0</v>
      </c>
      <c r="AM36" s="310">
        <f t="shared" si="7"/>
        <v>0</v>
      </c>
      <c r="AN36" s="308">
        <f t="shared" si="7"/>
        <v>0</v>
      </c>
      <c r="AO36" s="308">
        <f t="shared" si="7"/>
        <v>0</v>
      </c>
      <c r="AP36" s="319">
        <f t="shared" si="7"/>
        <v>0</v>
      </c>
      <c r="AQ36" s="310">
        <f t="shared" si="7"/>
        <v>0</v>
      </c>
      <c r="AR36" s="310">
        <f t="shared" si="7"/>
        <v>0</v>
      </c>
      <c r="AS36" s="308">
        <f t="shared" si="7"/>
        <v>0</v>
      </c>
      <c r="AT36" s="319">
        <f t="shared" si="7"/>
        <v>0</v>
      </c>
      <c r="AU36" s="310">
        <f t="shared" si="7"/>
        <v>0</v>
      </c>
      <c r="AV36" s="310">
        <f t="shared" si="7"/>
        <v>0</v>
      </c>
      <c r="AW36" s="308">
        <f t="shared" si="7"/>
        <v>0</v>
      </c>
      <c r="AX36" s="319">
        <f t="shared" si="7"/>
        <v>0</v>
      </c>
      <c r="AY36" s="310">
        <f t="shared" si="7"/>
        <v>0</v>
      </c>
      <c r="AZ36" s="310">
        <f t="shared" si="7"/>
        <v>0</v>
      </c>
      <c r="BA36" s="308">
        <f t="shared" si="7"/>
        <v>0</v>
      </c>
      <c r="BB36" s="319">
        <f t="shared" si="7"/>
        <v>0</v>
      </c>
      <c r="BC36" s="310">
        <f t="shared" si="7"/>
        <v>0</v>
      </c>
      <c r="BD36" s="310">
        <f t="shared" si="7"/>
        <v>0</v>
      </c>
      <c r="BE36" s="308">
        <f t="shared" si="7"/>
        <v>0</v>
      </c>
      <c r="BF36" s="320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</row>
    <row r="37" spans="2:88" s="14" customFormat="1" ht="49.5" customHeight="1" thickBot="1">
      <c r="B37" s="595" t="s">
        <v>80</v>
      </c>
      <c r="C37" s="895"/>
      <c r="D37" s="895"/>
      <c r="E37" s="895"/>
      <c r="F37" s="895"/>
      <c r="G37" s="895"/>
      <c r="H37" s="895"/>
      <c r="I37" s="895"/>
      <c r="J37" s="895"/>
      <c r="K37" s="895"/>
      <c r="L37" s="895"/>
      <c r="M37" s="895"/>
      <c r="N37" s="895"/>
      <c r="O37" s="895"/>
      <c r="P37" s="895"/>
      <c r="Q37" s="895"/>
      <c r="R37" s="895"/>
      <c r="S37" s="895"/>
      <c r="T37" s="895"/>
      <c r="U37" s="895"/>
      <c r="V37" s="895"/>
      <c r="W37" s="895"/>
      <c r="X37" s="895"/>
      <c r="Y37" s="895"/>
      <c r="Z37" s="895"/>
      <c r="AA37" s="895"/>
      <c r="AB37" s="895"/>
      <c r="AC37" s="895"/>
      <c r="AD37" s="896"/>
      <c r="AE37" s="321">
        <f aca="true" t="shared" si="8" ref="AE37:BE37">AE36+AE28</f>
        <v>30</v>
      </c>
      <c r="AF37" s="125">
        <f t="shared" si="8"/>
        <v>900</v>
      </c>
      <c r="AG37" s="321">
        <f t="shared" si="8"/>
        <v>0</v>
      </c>
      <c r="AH37" s="321">
        <f t="shared" si="8"/>
        <v>0</v>
      </c>
      <c r="AI37" s="321">
        <f t="shared" si="8"/>
        <v>0</v>
      </c>
      <c r="AJ37" s="321">
        <f t="shared" si="8"/>
        <v>0</v>
      </c>
      <c r="AK37" s="321">
        <f t="shared" si="8"/>
        <v>0</v>
      </c>
      <c r="AL37" s="321">
        <f t="shared" si="8"/>
        <v>0</v>
      </c>
      <c r="AM37" s="321">
        <f t="shared" si="8"/>
        <v>0</v>
      </c>
      <c r="AN37" s="321">
        <f t="shared" si="8"/>
        <v>0</v>
      </c>
      <c r="AO37" s="125">
        <f t="shared" si="8"/>
        <v>900</v>
      </c>
      <c r="AP37" s="321">
        <f t="shared" si="8"/>
        <v>0</v>
      </c>
      <c r="AQ37" s="321">
        <f t="shared" si="8"/>
        <v>1</v>
      </c>
      <c r="AR37" s="321">
        <f t="shared" si="8"/>
        <v>0</v>
      </c>
      <c r="AS37" s="125">
        <f t="shared" si="8"/>
        <v>0</v>
      </c>
      <c r="AT37" s="321">
        <f t="shared" si="8"/>
        <v>0</v>
      </c>
      <c r="AU37" s="321">
        <f t="shared" si="8"/>
        <v>0</v>
      </c>
      <c r="AV37" s="321">
        <f t="shared" si="8"/>
        <v>0</v>
      </c>
      <c r="AW37" s="125">
        <f t="shared" si="8"/>
        <v>0</v>
      </c>
      <c r="AX37" s="321">
        <f t="shared" si="8"/>
        <v>0</v>
      </c>
      <c r="AY37" s="321">
        <f t="shared" si="8"/>
        <v>0</v>
      </c>
      <c r="AZ37" s="321">
        <f t="shared" si="8"/>
        <v>0</v>
      </c>
      <c r="BA37" s="125">
        <f t="shared" si="8"/>
        <v>0</v>
      </c>
      <c r="BB37" s="322">
        <f t="shared" si="8"/>
        <v>0</v>
      </c>
      <c r="BC37" s="321">
        <f t="shared" si="8"/>
        <v>0</v>
      </c>
      <c r="BD37" s="321">
        <f t="shared" si="8"/>
        <v>0</v>
      </c>
      <c r="BE37" s="125">
        <f t="shared" si="8"/>
        <v>0</v>
      </c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</row>
    <row r="38" spans="2:88" s="14" customFormat="1" ht="39.75" customHeight="1">
      <c r="B38" s="649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817"/>
      <c r="V38" s="817"/>
      <c r="W38" s="324"/>
      <c r="X38" s="324"/>
      <c r="Y38" s="325"/>
      <c r="Z38" s="325"/>
      <c r="AA38" s="326"/>
      <c r="AB38" s="553" t="s">
        <v>30</v>
      </c>
      <c r="AC38" s="554"/>
      <c r="AD38" s="878"/>
      <c r="AE38" s="883" t="s">
        <v>31</v>
      </c>
      <c r="AF38" s="884"/>
      <c r="AG38" s="884"/>
      <c r="AH38" s="884"/>
      <c r="AI38" s="884"/>
      <c r="AJ38" s="884"/>
      <c r="AK38" s="884"/>
      <c r="AL38" s="884"/>
      <c r="AM38" s="884"/>
      <c r="AN38" s="885"/>
      <c r="AO38" s="886"/>
      <c r="AP38" s="609"/>
      <c r="AQ38" s="610"/>
      <c r="AR38" s="610"/>
      <c r="AS38" s="610"/>
      <c r="AT38" s="610"/>
      <c r="AU38" s="610"/>
      <c r="AV38" s="610"/>
      <c r="AW38" s="611"/>
      <c r="AX38" s="327"/>
      <c r="AY38" s="151"/>
      <c r="AZ38" s="151"/>
      <c r="BA38" s="328"/>
      <c r="BB38" s="208"/>
      <c r="BC38" s="209"/>
      <c r="BD38" s="209"/>
      <c r="BE38" s="210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</row>
    <row r="39" spans="2:88" s="14" customFormat="1" ht="39.75" customHeight="1">
      <c r="B39" s="649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650"/>
      <c r="V39" s="650"/>
      <c r="W39" s="324"/>
      <c r="X39" s="324"/>
      <c r="Y39" s="325"/>
      <c r="Z39" s="325"/>
      <c r="AA39" s="325"/>
      <c r="AB39" s="555"/>
      <c r="AC39" s="556"/>
      <c r="AD39" s="879"/>
      <c r="AE39" s="635" t="s">
        <v>32</v>
      </c>
      <c r="AF39" s="636"/>
      <c r="AG39" s="636"/>
      <c r="AH39" s="636"/>
      <c r="AI39" s="636"/>
      <c r="AJ39" s="636"/>
      <c r="AK39" s="636"/>
      <c r="AL39" s="636"/>
      <c r="AM39" s="636"/>
      <c r="AN39" s="835"/>
      <c r="AO39" s="836"/>
      <c r="AP39" s="612">
        <v>1</v>
      </c>
      <c r="AQ39" s="613"/>
      <c r="AR39" s="613"/>
      <c r="AS39" s="613"/>
      <c r="AT39" s="613"/>
      <c r="AU39" s="613"/>
      <c r="AV39" s="613"/>
      <c r="AW39" s="614"/>
      <c r="AX39" s="329">
        <v>1</v>
      </c>
      <c r="AY39" s="152"/>
      <c r="AZ39" s="152"/>
      <c r="BA39" s="330"/>
      <c r="BB39" s="153"/>
      <c r="BC39" s="211"/>
      <c r="BD39" s="211"/>
      <c r="BE39" s="212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</row>
    <row r="40" spans="2:88" s="14" customFormat="1" ht="39.75" customHeight="1">
      <c r="B40" s="649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650"/>
      <c r="V40" s="650"/>
      <c r="W40" s="324"/>
      <c r="X40" s="324"/>
      <c r="Y40" s="325"/>
      <c r="Z40" s="325"/>
      <c r="AA40" s="325"/>
      <c r="AB40" s="555"/>
      <c r="AC40" s="556"/>
      <c r="AD40" s="879"/>
      <c r="AE40" s="635" t="s">
        <v>33</v>
      </c>
      <c r="AF40" s="636"/>
      <c r="AG40" s="636"/>
      <c r="AH40" s="636"/>
      <c r="AI40" s="636"/>
      <c r="AJ40" s="636"/>
      <c r="AK40" s="636"/>
      <c r="AL40" s="636"/>
      <c r="AM40" s="636"/>
      <c r="AN40" s="835"/>
      <c r="AO40" s="836"/>
      <c r="AP40" s="612"/>
      <c r="AQ40" s="613"/>
      <c r="AR40" s="613"/>
      <c r="AS40" s="613"/>
      <c r="AT40" s="613"/>
      <c r="AU40" s="613"/>
      <c r="AV40" s="613"/>
      <c r="AW40" s="614"/>
      <c r="AX40" s="329"/>
      <c r="AY40" s="152"/>
      <c r="AZ40" s="152"/>
      <c r="BA40" s="330"/>
      <c r="BB40" s="213"/>
      <c r="BC40" s="211"/>
      <c r="BD40" s="211"/>
      <c r="BE40" s="212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</row>
    <row r="41" spans="2:88" s="14" customFormat="1" ht="39.75" customHeight="1">
      <c r="B41" s="649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31" t="s">
        <v>34</v>
      </c>
      <c r="U41" s="651"/>
      <c r="V41" s="651"/>
      <c r="W41" s="324"/>
      <c r="X41" s="324"/>
      <c r="Y41" s="325"/>
      <c r="Z41" s="325"/>
      <c r="AA41" s="325"/>
      <c r="AB41" s="555"/>
      <c r="AC41" s="556"/>
      <c r="AD41" s="879"/>
      <c r="AE41" s="635" t="s">
        <v>35</v>
      </c>
      <c r="AF41" s="636"/>
      <c r="AG41" s="636"/>
      <c r="AH41" s="636"/>
      <c r="AI41" s="636"/>
      <c r="AJ41" s="636"/>
      <c r="AK41" s="636"/>
      <c r="AL41" s="636"/>
      <c r="AM41" s="636"/>
      <c r="AN41" s="835"/>
      <c r="AO41" s="836"/>
      <c r="AP41" s="612"/>
      <c r="AQ41" s="613"/>
      <c r="AR41" s="613"/>
      <c r="AS41" s="613"/>
      <c r="AT41" s="613"/>
      <c r="AU41" s="613"/>
      <c r="AV41" s="613"/>
      <c r="AW41" s="614"/>
      <c r="AX41" s="329"/>
      <c r="AY41" s="152"/>
      <c r="AZ41" s="152"/>
      <c r="BA41" s="330"/>
      <c r="BB41" s="213"/>
      <c r="BC41" s="211"/>
      <c r="BD41" s="211"/>
      <c r="BE41" s="212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</row>
    <row r="42" spans="2:88" s="14" customFormat="1" ht="39.75" customHeight="1">
      <c r="B42" s="649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652" t="s">
        <v>58</v>
      </c>
      <c r="U42" s="819"/>
      <c r="V42" s="332"/>
      <c r="W42" s="324"/>
      <c r="X42" s="324"/>
      <c r="Y42" s="333"/>
      <c r="Z42" s="333"/>
      <c r="AA42" s="333"/>
      <c r="AB42" s="555"/>
      <c r="AC42" s="556"/>
      <c r="AD42" s="879"/>
      <c r="AE42" s="635" t="s">
        <v>36</v>
      </c>
      <c r="AF42" s="636"/>
      <c r="AG42" s="636"/>
      <c r="AH42" s="636"/>
      <c r="AI42" s="636"/>
      <c r="AJ42" s="636"/>
      <c r="AK42" s="636"/>
      <c r="AL42" s="636"/>
      <c r="AM42" s="636"/>
      <c r="AN42" s="835"/>
      <c r="AO42" s="836"/>
      <c r="AP42" s="612"/>
      <c r="AQ42" s="613"/>
      <c r="AR42" s="613"/>
      <c r="AS42" s="613"/>
      <c r="AT42" s="613"/>
      <c r="AU42" s="613"/>
      <c r="AV42" s="613"/>
      <c r="AW42" s="614"/>
      <c r="AX42" s="329"/>
      <c r="AY42" s="152"/>
      <c r="AZ42" s="152"/>
      <c r="BA42" s="330"/>
      <c r="BB42" s="213"/>
      <c r="BC42" s="211"/>
      <c r="BD42" s="211"/>
      <c r="BE42" s="212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</row>
    <row r="43" spans="2:88" s="14" customFormat="1" ht="39.75" customHeight="1">
      <c r="B43" s="649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653" t="s">
        <v>59</v>
      </c>
      <c r="U43" s="819"/>
      <c r="V43" s="332"/>
      <c r="W43" s="324"/>
      <c r="X43" s="324"/>
      <c r="Y43" s="325"/>
      <c r="Z43" s="325"/>
      <c r="AA43" s="325"/>
      <c r="AB43" s="555"/>
      <c r="AC43" s="556"/>
      <c r="AD43" s="879"/>
      <c r="AE43" s="635" t="s">
        <v>23</v>
      </c>
      <c r="AF43" s="636"/>
      <c r="AG43" s="636"/>
      <c r="AH43" s="636"/>
      <c r="AI43" s="636"/>
      <c r="AJ43" s="636"/>
      <c r="AK43" s="636"/>
      <c r="AL43" s="636"/>
      <c r="AM43" s="636"/>
      <c r="AN43" s="835"/>
      <c r="AO43" s="836"/>
      <c r="AP43" s="612"/>
      <c r="AQ43" s="613"/>
      <c r="AR43" s="613"/>
      <c r="AS43" s="613"/>
      <c r="AT43" s="613"/>
      <c r="AU43" s="613"/>
      <c r="AV43" s="613"/>
      <c r="AW43" s="614"/>
      <c r="AX43" s="329"/>
      <c r="AY43" s="152"/>
      <c r="AZ43" s="152"/>
      <c r="BA43" s="330"/>
      <c r="BB43" s="213"/>
      <c r="BC43" s="211"/>
      <c r="BD43" s="211"/>
      <c r="BE43" s="212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</row>
    <row r="44" spans="2:88" s="14" customFormat="1" ht="39.75" customHeight="1">
      <c r="B44" s="649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653" t="s">
        <v>60</v>
      </c>
      <c r="U44" s="653"/>
      <c r="V44" s="332"/>
      <c r="W44" s="324"/>
      <c r="X44" s="324"/>
      <c r="Y44" s="325"/>
      <c r="Z44" s="325"/>
      <c r="AA44" s="325"/>
      <c r="AB44" s="555"/>
      <c r="AC44" s="556"/>
      <c r="AD44" s="879"/>
      <c r="AE44" s="635" t="s">
        <v>24</v>
      </c>
      <c r="AF44" s="636"/>
      <c r="AG44" s="636"/>
      <c r="AH44" s="636"/>
      <c r="AI44" s="636"/>
      <c r="AJ44" s="636"/>
      <c r="AK44" s="636"/>
      <c r="AL44" s="636"/>
      <c r="AM44" s="636"/>
      <c r="AN44" s="835"/>
      <c r="AO44" s="836"/>
      <c r="AP44" s="612"/>
      <c r="AQ44" s="613"/>
      <c r="AR44" s="613"/>
      <c r="AS44" s="613"/>
      <c r="AT44" s="613"/>
      <c r="AU44" s="613"/>
      <c r="AV44" s="613"/>
      <c r="AW44" s="614"/>
      <c r="AX44" s="329"/>
      <c r="AY44" s="152"/>
      <c r="AZ44" s="152"/>
      <c r="BA44" s="330"/>
      <c r="BB44" s="213"/>
      <c r="BC44" s="211"/>
      <c r="BD44" s="211"/>
      <c r="BE44" s="212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</row>
    <row r="45" spans="2:88" s="14" customFormat="1" ht="39.75" customHeight="1" thickBot="1">
      <c r="B45" s="649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653" t="s">
        <v>61</v>
      </c>
      <c r="U45" s="819"/>
      <c r="V45" s="819"/>
      <c r="W45" s="324"/>
      <c r="X45" s="324"/>
      <c r="Y45" s="325"/>
      <c r="Z45" s="325"/>
      <c r="AA45" s="325"/>
      <c r="AB45" s="880"/>
      <c r="AC45" s="881"/>
      <c r="AD45" s="882"/>
      <c r="AE45" s="887" t="s">
        <v>37</v>
      </c>
      <c r="AF45" s="888"/>
      <c r="AG45" s="888"/>
      <c r="AH45" s="888"/>
      <c r="AI45" s="888"/>
      <c r="AJ45" s="888"/>
      <c r="AK45" s="888"/>
      <c r="AL45" s="888"/>
      <c r="AM45" s="888"/>
      <c r="AN45" s="889"/>
      <c r="AO45" s="890"/>
      <c r="AP45" s="626"/>
      <c r="AQ45" s="627"/>
      <c r="AR45" s="627"/>
      <c r="AS45" s="627"/>
      <c r="AT45" s="627"/>
      <c r="AU45" s="627"/>
      <c r="AV45" s="627"/>
      <c r="AW45" s="628"/>
      <c r="AX45" s="334"/>
      <c r="AY45" s="154"/>
      <c r="AZ45" s="154"/>
      <c r="BA45" s="335"/>
      <c r="BB45" s="214"/>
      <c r="BC45" s="215"/>
      <c r="BD45" s="215"/>
      <c r="BE45" s="216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</row>
    <row r="46" spans="23:88" s="14" customFormat="1" ht="14.25">
      <c r="W46" s="336"/>
      <c r="X46" s="336"/>
      <c r="Y46" s="336"/>
      <c r="Z46" s="336"/>
      <c r="AA46" s="336"/>
      <c r="AB46" s="336"/>
      <c r="AC46" s="336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</row>
    <row r="47" spans="2:88" s="14" customFormat="1" ht="30" customHeight="1">
      <c r="B47" s="33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874"/>
      <c r="U47" s="875"/>
      <c r="V47" s="338"/>
      <c r="W47" s="876"/>
      <c r="X47" s="876"/>
      <c r="Y47" s="877"/>
      <c r="Z47" s="877"/>
      <c r="AA47" s="339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340"/>
      <c r="AV47" s="34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</row>
    <row r="48" spans="2:88" s="14" customFormat="1" ht="39.75" customHeight="1">
      <c r="B48" s="661" t="s">
        <v>139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61"/>
      <c r="V48" s="661"/>
      <c r="W48" s="661"/>
      <c r="X48" s="661"/>
      <c r="Y48" s="661"/>
      <c r="Z48" s="661"/>
      <c r="AA48" s="661"/>
      <c r="AB48" s="661"/>
      <c r="AC48" s="661"/>
      <c r="AD48" s="342"/>
      <c r="AE48" s="342"/>
      <c r="AF48" s="556" t="s">
        <v>38</v>
      </c>
      <c r="AG48" s="556"/>
      <c r="AH48" s="556"/>
      <c r="AI48" s="556"/>
      <c r="AJ48" s="55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  <c r="AY48" s="556"/>
      <c r="AZ48" s="556"/>
      <c r="BA48" s="556"/>
      <c r="BB48" s="556"/>
      <c r="BC48" s="556"/>
      <c r="BD48" s="556"/>
      <c r="BE48" s="5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</row>
    <row r="49" spans="30:55" ht="36" customHeight="1" thickBot="1"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</row>
    <row r="50" spans="1:256" s="345" customFormat="1" ht="75.75" customHeight="1" thickBot="1" thickTop="1">
      <c r="A50" s="14"/>
      <c r="B50" s="695" t="s">
        <v>44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7"/>
      <c r="U50" s="866" t="s">
        <v>45</v>
      </c>
      <c r="V50" s="670" t="s">
        <v>46</v>
      </c>
      <c r="W50" s="671"/>
      <c r="X50" s="672"/>
      <c r="Y50" s="675" t="s">
        <v>47</v>
      </c>
      <c r="Z50" s="854"/>
      <c r="AA50" s="675" t="s">
        <v>48</v>
      </c>
      <c r="AB50" s="854"/>
      <c r="AC50" s="14"/>
      <c r="AD50" s="65"/>
      <c r="AE50" s="343"/>
      <c r="AF50" s="344" t="s">
        <v>39</v>
      </c>
      <c r="AG50" s="676" t="s">
        <v>40</v>
      </c>
      <c r="AH50" s="677"/>
      <c r="AI50" s="677"/>
      <c r="AJ50" s="677"/>
      <c r="AK50" s="677"/>
      <c r="AL50" s="677"/>
      <c r="AM50" s="677"/>
      <c r="AN50" s="677"/>
      <c r="AO50" s="677"/>
      <c r="AP50" s="677"/>
      <c r="AQ50" s="677"/>
      <c r="AR50" s="677"/>
      <c r="AS50" s="677"/>
      <c r="AT50" s="677"/>
      <c r="AU50" s="678"/>
      <c r="AV50" s="994" t="s">
        <v>41</v>
      </c>
      <c r="AW50" s="995"/>
      <c r="AX50" s="995"/>
      <c r="AY50" s="996"/>
      <c r="AZ50" s="994" t="s">
        <v>42</v>
      </c>
      <c r="BA50" s="995"/>
      <c r="BB50" s="996"/>
      <c r="BC50" s="1000" t="s">
        <v>43</v>
      </c>
      <c r="BD50" s="1001"/>
      <c r="BE50" s="14"/>
      <c r="BF50" s="14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345" customFormat="1" ht="39.75" customHeight="1" thickBot="1" thickTop="1">
      <c r="A51" s="14"/>
      <c r="B51" s="695"/>
      <c r="C51" s="696"/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7"/>
      <c r="U51" s="866"/>
      <c r="V51" s="673"/>
      <c r="W51" s="581"/>
      <c r="X51" s="674"/>
      <c r="Y51" s="855"/>
      <c r="Z51" s="856"/>
      <c r="AA51" s="855"/>
      <c r="AB51" s="856"/>
      <c r="AC51" s="14"/>
      <c r="AD51" s="65"/>
      <c r="AE51" s="343"/>
      <c r="AF51" s="346">
        <v>1</v>
      </c>
      <c r="AG51" s="991" t="s">
        <v>115</v>
      </c>
      <c r="AH51" s="992"/>
      <c r="AI51" s="992"/>
      <c r="AJ51" s="992"/>
      <c r="AK51" s="992"/>
      <c r="AL51" s="992"/>
      <c r="AM51" s="992"/>
      <c r="AN51" s="992"/>
      <c r="AO51" s="992"/>
      <c r="AP51" s="992"/>
      <c r="AQ51" s="992"/>
      <c r="AR51" s="992"/>
      <c r="AS51" s="992"/>
      <c r="AT51" s="992"/>
      <c r="AU51" s="993"/>
      <c r="AV51" s="1021" t="s">
        <v>165</v>
      </c>
      <c r="AW51" s="1022"/>
      <c r="AX51" s="1022"/>
      <c r="AY51" s="1023"/>
      <c r="AZ51" s="997">
        <v>8</v>
      </c>
      <c r="BA51" s="998"/>
      <c r="BB51" s="999"/>
      <c r="BC51" s="986">
        <v>3</v>
      </c>
      <c r="BD51" s="987"/>
      <c r="BE51" s="14"/>
      <c r="BF51" s="14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345" customFormat="1" ht="39.75" customHeight="1" thickBot="1" thickTop="1">
      <c r="A52" s="14"/>
      <c r="B52" s="695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7"/>
      <c r="U52" s="867"/>
      <c r="V52" s="673"/>
      <c r="W52" s="581"/>
      <c r="X52" s="674"/>
      <c r="Y52" s="347" t="s">
        <v>49</v>
      </c>
      <c r="Z52" s="348" t="s">
        <v>50</v>
      </c>
      <c r="AA52" s="347" t="s">
        <v>49</v>
      </c>
      <c r="AB52" s="349" t="s">
        <v>50</v>
      </c>
      <c r="AC52" s="350"/>
      <c r="AD52" s="68"/>
      <c r="AE52" s="343"/>
      <c r="AF52" s="351"/>
      <c r="AG52" s="352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3"/>
      <c r="AS52" s="353"/>
      <c r="AT52" s="353"/>
      <c r="AU52" s="354"/>
      <c r="AV52" s="679"/>
      <c r="AW52" s="680"/>
      <c r="AX52" s="680"/>
      <c r="AY52" s="681"/>
      <c r="AZ52" s="682"/>
      <c r="BA52" s="683"/>
      <c r="BB52" s="684"/>
      <c r="BC52" s="980"/>
      <c r="BD52" s="981"/>
      <c r="BE52" s="14"/>
      <c r="BF52" s="14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345" customFormat="1" ht="39.75" customHeight="1" thickBot="1" thickTop="1">
      <c r="A53" s="14"/>
      <c r="B53" s="695" t="s">
        <v>51</v>
      </c>
      <c r="C53" s="696"/>
      <c r="D53" s="696"/>
      <c r="E53" s="696"/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863">
        <v>30</v>
      </c>
      <c r="V53" s="685" t="s">
        <v>117</v>
      </c>
      <c r="W53" s="686"/>
      <c r="X53" s="687"/>
      <c r="Y53" s="837">
        <v>15</v>
      </c>
      <c r="Z53" s="840">
        <v>4</v>
      </c>
      <c r="AA53" s="843">
        <f>Y53*U53</f>
        <v>450</v>
      </c>
      <c r="AB53" s="1018">
        <f>Z53*U53</f>
        <v>120</v>
      </c>
      <c r="AC53" s="350"/>
      <c r="AD53" s="68"/>
      <c r="AE53" s="355"/>
      <c r="AF53" s="356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8"/>
      <c r="AY53" s="359"/>
      <c r="AZ53" s="360"/>
      <c r="BA53" s="361"/>
      <c r="BB53" s="361"/>
      <c r="BC53" s="362"/>
      <c r="BD53" s="362"/>
      <c r="BE53" s="20"/>
      <c r="BF53" s="14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345" customFormat="1" ht="39.75" customHeight="1" thickBot="1" thickTop="1">
      <c r="A54" s="14"/>
      <c r="B54" s="695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861"/>
      <c r="V54" s="688"/>
      <c r="W54" s="689"/>
      <c r="X54" s="690"/>
      <c r="Y54" s="838"/>
      <c r="Z54" s="841"/>
      <c r="AA54" s="844"/>
      <c r="AB54" s="1019"/>
      <c r="AC54" s="363"/>
      <c r="AD54" s="364"/>
      <c r="AE54" s="365"/>
      <c r="AF54" s="365"/>
      <c r="AG54" s="365"/>
      <c r="AH54" s="365"/>
      <c r="AI54" s="366"/>
      <c r="AJ54" s="367"/>
      <c r="AK54" s="367"/>
      <c r="AL54" s="367"/>
      <c r="AM54" s="367"/>
      <c r="AN54" s="367"/>
      <c r="AO54" s="368"/>
      <c r="AP54" s="368"/>
      <c r="AQ54" s="369"/>
      <c r="AR54" s="369"/>
      <c r="AS54" s="369"/>
      <c r="AT54" s="369"/>
      <c r="AU54" s="369"/>
      <c r="AV54" s="369"/>
      <c r="AW54" s="69"/>
      <c r="AX54" s="69"/>
      <c r="AY54" s="370"/>
      <c r="AZ54" s="67"/>
      <c r="BA54" s="67"/>
      <c r="BB54" s="67"/>
      <c r="BC54" s="66"/>
      <c r="BD54" s="20"/>
      <c r="BE54" s="20"/>
      <c r="BF54" s="14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345" customFormat="1" ht="39.75" customHeight="1" thickBot="1" thickTop="1">
      <c r="A55" s="14"/>
      <c r="B55" s="695"/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862"/>
      <c r="V55" s="691"/>
      <c r="W55" s="692"/>
      <c r="X55" s="693"/>
      <c r="Y55" s="839"/>
      <c r="Z55" s="842"/>
      <c r="AA55" s="845"/>
      <c r="AB55" s="1020"/>
      <c r="AC55" s="363"/>
      <c r="AD55" s="364"/>
      <c r="AE55" s="365"/>
      <c r="AF55" s="365"/>
      <c r="AG55" s="365"/>
      <c r="AH55" s="365"/>
      <c r="AI55" s="366"/>
      <c r="AJ55" s="367"/>
      <c r="AK55" s="367"/>
      <c r="AL55" s="367"/>
      <c r="AM55" s="367"/>
      <c r="AN55" s="367"/>
      <c r="AO55" s="368"/>
      <c r="AP55" s="368"/>
      <c r="AQ55" s="369"/>
      <c r="AR55" s="369"/>
      <c r="AS55" s="369"/>
      <c r="AT55" s="369"/>
      <c r="AU55" s="369"/>
      <c r="AV55" s="369"/>
      <c r="AW55" s="69"/>
      <c r="AX55" s="69"/>
      <c r="AY55" s="370"/>
      <c r="AZ55" s="67"/>
      <c r="BA55" s="67"/>
      <c r="BB55" s="67"/>
      <c r="BC55" s="66"/>
      <c r="BD55" s="20"/>
      <c r="BE55" s="20"/>
      <c r="BF55" s="14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45" customFormat="1" ht="39.75" customHeight="1" thickBot="1" thickTop="1">
      <c r="A56" s="14"/>
      <c r="B56" s="695" t="s">
        <v>52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863">
        <v>4</v>
      </c>
      <c r="V56" s="868" t="s">
        <v>117</v>
      </c>
      <c r="W56" s="869"/>
      <c r="X56" s="870"/>
      <c r="Y56" s="837">
        <v>15</v>
      </c>
      <c r="Z56" s="840">
        <v>4</v>
      </c>
      <c r="AA56" s="843">
        <f>Y56*U56</f>
        <v>60</v>
      </c>
      <c r="AB56" s="1018">
        <f>Z56*U56</f>
        <v>16</v>
      </c>
      <c r="AC56" s="363"/>
      <c r="AD56" s="364"/>
      <c r="AE56" s="365"/>
      <c r="AF56" s="1006" t="s">
        <v>68</v>
      </c>
      <c r="AG56" s="1006"/>
      <c r="AH56" s="1006"/>
      <c r="AI56" s="1006"/>
      <c r="AJ56" s="1006"/>
      <c r="AK56" s="1006"/>
      <c r="AL56" s="1006"/>
      <c r="AM56" s="1006"/>
      <c r="AN56" s="1006"/>
      <c r="AO56" s="1006"/>
      <c r="AP56" s="1006"/>
      <c r="AQ56" s="1006"/>
      <c r="AR56" s="1006"/>
      <c r="AS56" s="1006"/>
      <c r="AT56" s="1006"/>
      <c r="AU56" s="1006"/>
      <c r="AV56" s="1006"/>
      <c r="AW56" s="1006"/>
      <c r="AX56" s="1006"/>
      <c r="AY56" s="1006"/>
      <c r="AZ56" s="1006"/>
      <c r="BA56" s="1006"/>
      <c r="BB56" s="1006"/>
      <c r="BC56" s="1006"/>
      <c r="BD56" s="20"/>
      <c r="BE56" s="20"/>
      <c r="BF56" s="14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345" customFormat="1" ht="39.75" customHeight="1" thickBot="1" thickTop="1">
      <c r="A57" s="14"/>
      <c r="B57" s="695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862"/>
      <c r="V57" s="871"/>
      <c r="W57" s="872"/>
      <c r="X57" s="873"/>
      <c r="Y57" s="839"/>
      <c r="Z57" s="842"/>
      <c r="AA57" s="845"/>
      <c r="AB57" s="1020"/>
      <c r="AC57" s="371"/>
      <c r="AD57" s="364"/>
      <c r="AE57" s="365"/>
      <c r="AF57" s="372" t="s">
        <v>39</v>
      </c>
      <c r="AG57" s="1007" t="s">
        <v>69</v>
      </c>
      <c r="AH57" s="1008"/>
      <c r="AI57" s="1008"/>
      <c r="AJ57" s="1008"/>
      <c r="AK57" s="1008"/>
      <c r="AL57" s="1008"/>
      <c r="AM57" s="1008"/>
      <c r="AN57" s="1008"/>
      <c r="AO57" s="1008"/>
      <c r="AP57" s="1008"/>
      <c r="AQ57" s="1008"/>
      <c r="AR57" s="1008"/>
      <c r="AS57" s="1008"/>
      <c r="AT57" s="1008"/>
      <c r="AU57" s="1008"/>
      <c r="AV57" s="1008"/>
      <c r="AW57" s="1009"/>
      <c r="AX57" s="1010" t="s">
        <v>41</v>
      </c>
      <c r="AY57" s="1011"/>
      <c r="AZ57" s="1011"/>
      <c r="BA57" s="1011"/>
      <c r="BB57" s="1011"/>
      <c r="BC57" s="1012"/>
      <c r="BD57" s="20"/>
      <c r="BE57" s="20"/>
      <c r="BF57" s="14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345" customFormat="1" ht="39.75" customHeight="1" thickBot="1" thickTop="1">
      <c r="A58" s="14"/>
      <c r="B58" s="695" t="s">
        <v>53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860">
        <v>4</v>
      </c>
      <c r="V58" s="685" t="s">
        <v>156</v>
      </c>
      <c r="W58" s="686"/>
      <c r="X58" s="687"/>
      <c r="Y58" s="837">
        <v>15</v>
      </c>
      <c r="Z58" s="840">
        <v>4</v>
      </c>
      <c r="AA58" s="843">
        <f>Y58*U58</f>
        <v>60</v>
      </c>
      <c r="AB58" s="1018">
        <f>Z58*U58</f>
        <v>16</v>
      </c>
      <c r="AC58" s="371"/>
      <c r="AD58" s="364"/>
      <c r="AE58" s="355"/>
      <c r="AF58" s="373">
        <v>1</v>
      </c>
      <c r="AG58" s="1013" t="s">
        <v>124</v>
      </c>
      <c r="AH58" s="989"/>
      <c r="AI58" s="989"/>
      <c r="AJ58" s="989"/>
      <c r="AK58" s="989"/>
      <c r="AL58" s="989"/>
      <c r="AM58" s="989"/>
      <c r="AN58" s="989"/>
      <c r="AO58" s="989"/>
      <c r="AP58" s="989"/>
      <c r="AQ58" s="989"/>
      <c r="AR58" s="989"/>
      <c r="AS58" s="989"/>
      <c r="AT58" s="989"/>
      <c r="AU58" s="989"/>
      <c r="AV58" s="989"/>
      <c r="AW58" s="1014"/>
      <c r="AX58" s="1015" t="s">
        <v>166</v>
      </c>
      <c r="AY58" s="1016"/>
      <c r="AZ58" s="1016"/>
      <c r="BA58" s="1016"/>
      <c r="BB58" s="1016"/>
      <c r="BC58" s="1017"/>
      <c r="BD58" s="20"/>
      <c r="BE58" s="20"/>
      <c r="BF58" s="14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345" customFormat="1" ht="39.75" customHeight="1" thickBot="1" thickTop="1">
      <c r="A59" s="14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861"/>
      <c r="V59" s="688"/>
      <c r="W59" s="689"/>
      <c r="X59" s="690"/>
      <c r="Y59" s="838"/>
      <c r="Z59" s="841"/>
      <c r="AA59" s="844"/>
      <c r="AB59" s="1019"/>
      <c r="AC59" s="371"/>
      <c r="AD59" s="364"/>
      <c r="AE59" s="355"/>
      <c r="AF59" s="374"/>
      <c r="AG59" s="694"/>
      <c r="AH59" s="850"/>
      <c r="AI59" s="850"/>
      <c r="AJ59" s="850"/>
      <c r="AK59" s="850"/>
      <c r="AL59" s="850"/>
      <c r="AM59" s="850"/>
      <c r="AN59" s="850"/>
      <c r="AO59" s="850"/>
      <c r="AP59" s="850"/>
      <c r="AQ59" s="850"/>
      <c r="AR59" s="850"/>
      <c r="AS59" s="850"/>
      <c r="AT59" s="850"/>
      <c r="AU59" s="850"/>
      <c r="AV59" s="850"/>
      <c r="AW59" s="851"/>
      <c r="AX59" s="701"/>
      <c r="AY59" s="889"/>
      <c r="AZ59" s="889"/>
      <c r="BA59" s="889"/>
      <c r="BB59" s="889"/>
      <c r="BC59" s="1005"/>
      <c r="BD59" s="20"/>
      <c r="BE59" s="20"/>
      <c r="BF59" s="14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345" customFormat="1" ht="39.75" customHeight="1" thickBot="1" thickTop="1">
      <c r="A60" s="14"/>
      <c r="B60" s="695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862"/>
      <c r="V60" s="691"/>
      <c r="W60" s="692"/>
      <c r="X60" s="693"/>
      <c r="Y60" s="839"/>
      <c r="Z60" s="842"/>
      <c r="AA60" s="845"/>
      <c r="AB60" s="1020"/>
      <c r="AC60" s="363"/>
      <c r="AD60" s="364"/>
      <c r="AE60" s="355"/>
      <c r="AF60" s="355"/>
      <c r="AG60" s="355"/>
      <c r="AH60" s="355"/>
      <c r="AI60" s="375"/>
      <c r="AJ60" s="375"/>
      <c r="AK60" s="375"/>
      <c r="AL60" s="375"/>
      <c r="AM60" s="375"/>
      <c r="AN60" s="375"/>
      <c r="AO60" s="368"/>
      <c r="AP60" s="368"/>
      <c r="AQ60" s="369"/>
      <c r="AR60" s="369"/>
      <c r="AS60" s="369"/>
      <c r="AT60" s="369"/>
      <c r="AU60" s="369"/>
      <c r="AV60" s="369"/>
      <c r="AW60" s="69"/>
      <c r="AX60" s="69"/>
      <c r="AY60" s="370"/>
      <c r="AZ60" s="67"/>
      <c r="BA60" s="67"/>
      <c r="BB60" s="67"/>
      <c r="BC60" s="66"/>
      <c r="BD60" s="20"/>
      <c r="BE60" s="20"/>
      <c r="BF60" s="14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381" customFormat="1" ht="82.5" customHeight="1" thickBot="1" thickTop="1">
      <c r="A61" s="14"/>
      <c r="B61" s="695" t="s">
        <v>65</v>
      </c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7"/>
      <c r="U61" s="376" t="s">
        <v>137</v>
      </c>
      <c r="V61" s="698" t="s">
        <v>117</v>
      </c>
      <c r="W61" s="699"/>
      <c r="X61" s="700"/>
      <c r="Y61" s="377">
        <v>15</v>
      </c>
      <c r="Z61" s="378">
        <v>4</v>
      </c>
      <c r="AA61" s="379">
        <v>30</v>
      </c>
      <c r="AB61" s="380">
        <v>8</v>
      </c>
      <c r="AC61" s="363"/>
      <c r="AD61" s="364"/>
      <c r="AE61" s="355"/>
      <c r="AF61" s="355"/>
      <c r="AG61" s="355"/>
      <c r="AH61" s="355"/>
      <c r="AI61" s="375"/>
      <c r="AJ61" s="375"/>
      <c r="AK61" s="375"/>
      <c r="AL61" s="375"/>
      <c r="AM61" s="375"/>
      <c r="AN61" s="375"/>
      <c r="AO61" s="368"/>
      <c r="AP61" s="368"/>
      <c r="AQ61" s="369"/>
      <c r="AR61" s="369"/>
      <c r="AS61" s="369"/>
      <c r="AT61" s="369"/>
      <c r="AU61" s="369"/>
      <c r="AV61" s="369"/>
      <c r="AW61" s="69"/>
      <c r="AX61" s="69"/>
      <c r="AY61" s="370"/>
      <c r="AZ61" s="67"/>
      <c r="BA61" s="67"/>
      <c r="BB61" s="67"/>
      <c r="BC61" s="66"/>
      <c r="BD61" s="20"/>
      <c r="BE61" s="20"/>
      <c r="BF61" s="14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345" customFormat="1" ht="39.75" customHeight="1" thickBot="1" thickTop="1">
      <c r="A62" s="14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2"/>
      <c r="M62" s="32"/>
      <c r="N62" s="32"/>
      <c r="O62" s="32"/>
      <c r="P62" s="32"/>
      <c r="Q62" s="32"/>
      <c r="R62" s="32"/>
      <c r="S62" s="32"/>
      <c r="T62" s="383" t="s">
        <v>54</v>
      </c>
      <c r="U62" s="384" t="s">
        <v>104</v>
      </c>
      <c r="V62" s="385"/>
      <c r="W62" s="385"/>
      <c r="X62" s="857" t="s">
        <v>54</v>
      </c>
      <c r="Y62" s="858"/>
      <c r="Z62" s="859"/>
      <c r="AA62" s="483">
        <f>AA53+AA56+AA58+AA61</f>
        <v>600</v>
      </c>
      <c r="AB62" s="484">
        <f>AB53+AB56+AB58+AB61</f>
        <v>160</v>
      </c>
      <c r="AC62" s="386"/>
      <c r="AD62" s="364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387"/>
      <c r="AV62" s="387"/>
      <c r="AW62" s="387"/>
      <c r="AX62" s="387"/>
      <c r="AY62" s="387"/>
      <c r="AZ62" s="387"/>
      <c r="BA62" s="68"/>
      <c r="BB62" s="69"/>
      <c r="BC62" s="66"/>
      <c r="BD62" s="14"/>
      <c r="BE62" s="14"/>
      <c r="BF62" s="14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397" customFormat="1" ht="24.75" customHeight="1" thickTop="1">
      <c r="A63" s="14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8"/>
      <c r="M63" s="389"/>
      <c r="N63" s="389"/>
      <c r="O63" s="389"/>
      <c r="P63" s="389"/>
      <c r="Q63" s="389"/>
      <c r="R63" s="389"/>
      <c r="S63" s="390"/>
      <c r="T63" s="14"/>
      <c r="U63" s="391"/>
      <c r="V63" s="392"/>
      <c r="W63" s="393"/>
      <c r="X63" s="393"/>
      <c r="Y63" s="394"/>
      <c r="Z63" s="394"/>
      <c r="AA63" s="394"/>
      <c r="AB63" s="395"/>
      <c r="AC63" s="395"/>
      <c r="AD63" s="70"/>
      <c r="AE63" s="70"/>
      <c r="AF63" s="70"/>
      <c r="AG63" s="396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21"/>
      <c r="BE63" s="21"/>
      <c r="BF63" s="14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2:88" s="14" customFormat="1" ht="24.7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849" t="s">
        <v>105</v>
      </c>
      <c r="V64" s="849"/>
      <c r="W64" s="849"/>
      <c r="X64" s="849"/>
      <c r="Y64" s="849"/>
      <c r="Z64" s="849"/>
      <c r="AA64" s="237"/>
      <c r="AB64" s="12"/>
      <c r="AC64" s="12"/>
      <c r="AD64" s="65"/>
      <c r="AE64" s="65"/>
      <c r="AF64" s="65"/>
      <c r="AG64" s="396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65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</row>
    <row r="65" spans="2:88" s="14" customFormat="1" ht="24.7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37" t="s">
        <v>66</v>
      </c>
      <c r="V65" s="237"/>
      <c r="W65" s="237"/>
      <c r="X65" s="237"/>
      <c r="Y65" s="237"/>
      <c r="Z65" s="237"/>
      <c r="AA65" s="237"/>
      <c r="AB65" s="12"/>
      <c r="AC65" s="12"/>
      <c r="AD65" s="65"/>
      <c r="AE65" s="65"/>
      <c r="AF65" s="65"/>
      <c r="AG65" s="398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65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</row>
    <row r="66" spans="2:56" s="14" customFormat="1" ht="33.7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V66" s="399"/>
      <c r="W66" s="399"/>
      <c r="X66" s="399"/>
      <c r="Y66" s="15"/>
      <c r="Z66" s="15"/>
      <c r="AA66" s="15"/>
      <c r="AB66" s="15"/>
      <c r="AC66" s="15"/>
      <c r="AD66" s="15"/>
      <c r="AE66" s="15"/>
      <c r="AF66" s="667" t="s">
        <v>151</v>
      </c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667"/>
      <c r="AT66" s="667"/>
      <c r="AU66" s="667"/>
      <c r="AV66" s="667"/>
      <c r="AW66" s="667"/>
      <c r="AX66" s="667"/>
      <c r="AY66" s="667"/>
      <c r="AZ66" s="667"/>
      <c r="BA66" s="667"/>
      <c r="BB66" s="667"/>
      <c r="BC66" s="667"/>
      <c r="BD66" s="22"/>
    </row>
    <row r="67" spans="21:56" s="14" customFormat="1" ht="24.75" customHeight="1">
      <c r="U67" s="57"/>
      <c r="V67" s="21"/>
      <c r="W67" s="21"/>
      <c r="X67" s="21"/>
      <c r="Y67" s="15"/>
      <c r="Z67" s="15"/>
      <c r="AA67" s="400"/>
      <c r="AB67" s="15"/>
      <c r="AC67" s="15"/>
      <c r="AD67" s="15"/>
      <c r="AE67" s="21"/>
      <c r="AF67" s="15"/>
      <c r="AG67" s="15"/>
      <c r="AH67" s="15"/>
      <c r="AI67" s="15"/>
      <c r="AJ67" s="15"/>
      <c r="AK67" s="21"/>
      <c r="AL67" s="21"/>
      <c r="AM67" s="21"/>
      <c r="AN67" s="15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</row>
    <row r="68" spans="21:56" s="14" customFormat="1" ht="24.75" customHeight="1">
      <c r="U68" s="57"/>
      <c r="V68" s="392"/>
      <c r="W68" s="392"/>
      <c r="X68" s="392"/>
      <c r="Y68" s="392"/>
      <c r="Z68" s="401"/>
      <c r="AA68" s="402"/>
      <c r="AB68" s="403"/>
      <c r="AC68" s="404"/>
      <c r="AD68" s="404"/>
      <c r="AE68" s="404"/>
      <c r="AF68" s="404"/>
      <c r="AG68" s="404"/>
      <c r="AH68" s="15"/>
      <c r="AI68" s="15"/>
      <c r="AJ68" s="15"/>
      <c r="AK68" s="21"/>
      <c r="AL68" s="21"/>
      <c r="AM68" s="21"/>
      <c r="AN68" s="15"/>
      <c r="AO68" s="30"/>
      <c r="AP68" s="31"/>
      <c r="AQ68" s="30"/>
      <c r="AR68" s="31"/>
      <c r="AS68" s="32"/>
      <c r="AT68" s="3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256" s="14" customFormat="1" ht="36.75" customHeight="1">
      <c r="A69" s="508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11" t="s">
        <v>113</v>
      </c>
      <c r="V69" s="512"/>
      <c r="W69" s="513"/>
      <c r="X69" s="514"/>
      <c r="Y69" s="514"/>
      <c r="Z69" s="515" t="s">
        <v>152</v>
      </c>
      <c r="AA69" s="516"/>
      <c r="AB69" s="515"/>
      <c r="AC69" s="517"/>
      <c r="AD69" s="518"/>
      <c r="AE69" s="518"/>
      <c r="AF69" s="513"/>
      <c r="AG69" s="519"/>
      <c r="AH69" s="519"/>
      <c r="AI69" s="518"/>
      <c r="AJ69" s="517"/>
      <c r="AK69" s="518"/>
      <c r="AL69" s="666" t="s">
        <v>153</v>
      </c>
      <c r="AM69" s="666"/>
      <c r="AN69" s="666"/>
      <c r="AO69" s="666"/>
      <c r="AP69" s="666"/>
      <c r="AQ69" s="666"/>
      <c r="AR69" s="666"/>
      <c r="AS69" s="666"/>
      <c r="AT69" s="666"/>
      <c r="AU69" s="666"/>
      <c r="AV69" s="515"/>
      <c r="AW69" s="520" t="s">
        <v>154</v>
      </c>
      <c r="AX69" s="515"/>
      <c r="AY69" s="521"/>
      <c r="AZ69" s="521"/>
      <c r="BA69" s="516" t="s">
        <v>155</v>
      </c>
      <c r="BB69" s="521"/>
      <c r="BC69" s="515"/>
      <c r="BD69" s="508"/>
      <c r="BE69" s="508"/>
      <c r="BF69" s="508"/>
      <c r="BG69" s="508"/>
      <c r="BH69" s="508"/>
      <c r="BI69" s="508"/>
      <c r="BJ69" s="508"/>
      <c r="BK69" s="508"/>
      <c r="BL69" s="508"/>
      <c r="BM69" s="508"/>
      <c r="BN69" s="508"/>
      <c r="BO69" s="508"/>
      <c r="BP69" s="508"/>
      <c r="BQ69" s="508"/>
      <c r="BR69" s="508"/>
      <c r="BS69" s="508"/>
      <c r="BT69" s="508"/>
      <c r="BU69" s="508"/>
      <c r="BV69" s="508"/>
      <c r="BW69" s="508"/>
      <c r="BX69" s="508"/>
      <c r="BY69" s="508"/>
      <c r="BZ69" s="508"/>
      <c r="CA69" s="508"/>
      <c r="CB69" s="508"/>
      <c r="CC69" s="508"/>
      <c r="CD69" s="508"/>
      <c r="CE69" s="508"/>
      <c r="CF69" s="508"/>
      <c r="CG69" s="508"/>
      <c r="CH69" s="508"/>
      <c r="CI69" s="508"/>
      <c r="CJ69" s="508"/>
      <c r="CK69" s="508"/>
      <c r="CL69" s="508"/>
      <c r="CM69" s="508"/>
      <c r="CN69" s="508"/>
      <c r="CO69" s="508"/>
      <c r="CP69" s="508"/>
      <c r="CQ69" s="508"/>
      <c r="CR69" s="508"/>
      <c r="CS69" s="508"/>
      <c r="CT69" s="508"/>
      <c r="CU69" s="508"/>
      <c r="CV69" s="508"/>
      <c r="CW69" s="508"/>
      <c r="CX69" s="508"/>
      <c r="CY69" s="508"/>
      <c r="CZ69" s="508"/>
      <c r="DA69" s="508"/>
      <c r="DB69" s="508"/>
      <c r="DC69" s="508"/>
      <c r="DD69" s="508"/>
      <c r="DE69" s="508"/>
      <c r="DF69" s="508"/>
      <c r="DG69" s="508"/>
      <c r="DH69" s="508"/>
      <c r="DI69" s="508"/>
      <c r="DJ69" s="508"/>
      <c r="DK69" s="508"/>
      <c r="DL69" s="508"/>
      <c r="DM69" s="508"/>
      <c r="DN69" s="508"/>
      <c r="DO69" s="508"/>
      <c r="DP69" s="508"/>
      <c r="DQ69" s="508"/>
      <c r="DR69" s="508"/>
      <c r="DS69" s="508"/>
      <c r="DT69" s="508"/>
      <c r="DU69" s="508"/>
      <c r="DV69" s="508"/>
      <c r="DW69" s="508"/>
      <c r="DX69" s="508"/>
      <c r="DY69" s="508"/>
      <c r="DZ69" s="508"/>
      <c r="EA69" s="508"/>
      <c r="EB69" s="508"/>
      <c r="EC69" s="508"/>
      <c r="ED69" s="508"/>
      <c r="EE69" s="508"/>
      <c r="EF69" s="508"/>
      <c r="EG69" s="508"/>
      <c r="EH69" s="508"/>
      <c r="EI69" s="508"/>
      <c r="EJ69" s="508"/>
      <c r="EK69" s="508"/>
      <c r="EL69" s="508"/>
      <c r="EM69" s="508"/>
      <c r="EN69" s="508"/>
      <c r="EO69" s="508"/>
      <c r="EP69" s="508"/>
      <c r="EQ69" s="508"/>
      <c r="ER69" s="508"/>
      <c r="ES69" s="508"/>
      <c r="ET69" s="508"/>
      <c r="EU69" s="508"/>
      <c r="EV69" s="508"/>
      <c r="EW69" s="508"/>
      <c r="EX69" s="508"/>
      <c r="EY69" s="508"/>
      <c r="EZ69" s="508"/>
      <c r="FA69" s="508"/>
      <c r="FB69" s="508"/>
      <c r="FC69" s="508"/>
      <c r="FD69" s="508"/>
      <c r="FE69" s="508"/>
      <c r="FF69" s="508"/>
      <c r="FG69" s="508"/>
      <c r="FH69" s="508"/>
      <c r="FI69" s="508"/>
      <c r="FJ69" s="508"/>
      <c r="FK69" s="508"/>
      <c r="FL69" s="508"/>
      <c r="FM69" s="508"/>
      <c r="FN69" s="508"/>
      <c r="FO69" s="508"/>
      <c r="FP69" s="508"/>
      <c r="FQ69" s="508"/>
      <c r="FR69" s="508"/>
      <c r="FS69" s="508"/>
      <c r="FT69" s="508"/>
      <c r="FU69" s="508"/>
      <c r="FV69" s="508"/>
      <c r="FW69" s="508"/>
      <c r="FX69" s="508"/>
      <c r="FY69" s="508"/>
      <c r="FZ69" s="508"/>
      <c r="GA69" s="508"/>
      <c r="GB69" s="508"/>
      <c r="GC69" s="508"/>
      <c r="GD69" s="508"/>
      <c r="GE69" s="508"/>
      <c r="GF69" s="508"/>
      <c r="GG69" s="508"/>
      <c r="GH69" s="508"/>
      <c r="GI69" s="508"/>
      <c r="GJ69" s="508"/>
      <c r="GK69" s="508"/>
      <c r="GL69" s="508"/>
      <c r="GM69" s="508"/>
      <c r="GN69" s="508"/>
      <c r="GO69" s="508"/>
      <c r="GP69" s="508"/>
      <c r="GQ69" s="508"/>
      <c r="GR69" s="508"/>
      <c r="GS69" s="508"/>
      <c r="GT69" s="508"/>
      <c r="GU69" s="508"/>
      <c r="GV69" s="508"/>
      <c r="GW69" s="508"/>
      <c r="GX69" s="508"/>
      <c r="GY69" s="508"/>
      <c r="GZ69" s="508"/>
      <c r="HA69" s="508"/>
      <c r="HB69" s="508"/>
      <c r="HC69" s="508"/>
      <c r="HD69" s="508"/>
      <c r="HE69" s="508"/>
      <c r="HF69" s="508"/>
      <c r="HG69" s="508"/>
      <c r="HH69" s="508"/>
      <c r="HI69" s="508"/>
      <c r="HJ69" s="508"/>
      <c r="HK69" s="508"/>
      <c r="HL69" s="508"/>
      <c r="HM69" s="508"/>
      <c r="HN69" s="508"/>
      <c r="HO69" s="508"/>
      <c r="HP69" s="508"/>
      <c r="HQ69" s="508"/>
      <c r="HR69" s="508"/>
      <c r="HS69" s="508"/>
      <c r="HT69" s="508"/>
      <c r="HU69" s="508"/>
      <c r="HV69" s="508"/>
      <c r="HW69" s="508"/>
      <c r="HX69" s="508"/>
      <c r="HY69" s="508"/>
      <c r="HZ69" s="508"/>
      <c r="IA69" s="508"/>
      <c r="IB69" s="508"/>
      <c r="IC69" s="508"/>
      <c r="ID69" s="508"/>
      <c r="IE69" s="508"/>
      <c r="IF69" s="508"/>
      <c r="IG69" s="508"/>
      <c r="IH69" s="508"/>
      <c r="II69" s="508"/>
      <c r="IJ69" s="508"/>
      <c r="IK69" s="508"/>
      <c r="IL69" s="508"/>
      <c r="IM69" s="508"/>
      <c r="IN69" s="508"/>
      <c r="IO69" s="508"/>
      <c r="IP69" s="508"/>
      <c r="IQ69" s="508"/>
      <c r="IR69" s="508"/>
      <c r="IS69" s="508"/>
      <c r="IT69" s="508"/>
      <c r="IU69" s="508"/>
      <c r="IV69" s="508"/>
    </row>
    <row r="70" spans="1:256" s="23" customFormat="1" ht="38.25" customHeight="1">
      <c r="A70" s="509"/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3"/>
      <c r="V70" s="524"/>
      <c r="W70" s="525"/>
      <c r="X70" s="526" t="s">
        <v>55</v>
      </c>
      <c r="Y70" s="527"/>
      <c r="Z70" s="528"/>
      <c r="AA70" s="529" t="s">
        <v>56</v>
      </c>
      <c r="AB70" s="530"/>
      <c r="AC70" s="529"/>
      <c r="AD70" s="530"/>
      <c r="AE70" s="531"/>
      <c r="AF70" s="525"/>
      <c r="AG70" s="526"/>
      <c r="AH70" s="527"/>
      <c r="AI70" s="528"/>
      <c r="AJ70" s="529"/>
      <c r="AK70" s="530"/>
      <c r="AL70" s="666"/>
      <c r="AM70" s="666"/>
      <c r="AN70" s="666"/>
      <c r="AO70" s="666"/>
      <c r="AP70" s="666"/>
      <c r="AQ70" s="666"/>
      <c r="AR70" s="666"/>
      <c r="AS70" s="666"/>
      <c r="AT70" s="666"/>
      <c r="AU70" s="666"/>
      <c r="AV70" s="532"/>
      <c r="AW70" s="527"/>
      <c r="AX70" s="529" t="s">
        <v>56</v>
      </c>
      <c r="AY70" s="530"/>
      <c r="AZ70" s="530"/>
      <c r="BA70" s="531"/>
      <c r="BB70" s="533"/>
      <c r="BC70" s="533"/>
      <c r="BD70" s="509"/>
      <c r="BE70" s="509"/>
      <c r="BF70" s="509"/>
      <c r="BG70" s="509"/>
      <c r="BH70" s="509"/>
      <c r="BI70" s="509"/>
      <c r="BJ70" s="509"/>
      <c r="BK70" s="509"/>
      <c r="BL70" s="509"/>
      <c r="BM70" s="509"/>
      <c r="BN70" s="509"/>
      <c r="BO70" s="509"/>
      <c r="BP70" s="509"/>
      <c r="BQ70" s="509"/>
      <c r="BR70" s="509"/>
      <c r="BS70" s="509"/>
      <c r="BT70" s="509"/>
      <c r="BU70" s="509"/>
      <c r="BV70" s="509"/>
      <c r="BW70" s="509"/>
      <c r="BX70" s="509"/>
      <c r="BY70" s="509"/>
      <c r="BZ70" s="509"/>
      <c r="CA70" s="509"/>
      <c r="CB70" s="509"/>
      <c r="CC70" s="509"/>
      <c r="CD70" s="509"/>
      <c r="CE70" s="509"/>
      <c r="CF70" s="509"/>
      <c r="CG70" s="509"/>
      <c r="CH70" s="509"/>
      <c r="CI70" s="509"/>
      <c r="CJ70" s="509"/>
      <c r="CK70" s="509"/>
      <c r="CL70" s="509"/>
      <c r="CM70" s="509"/>
      <c r="CN70" s="509"/>
      <c r="CO70" s="509"/>
      <c r="CP70" s="509"/>
      <c r="CQ70" s="509"/>
      <c r="CR70" s="509"/>
      <c r="CS70" s="509"/>
      <c r="CT70" s="509"/>
      <c r="CU70" s="509"/>
      <c r="CV70" s="509"/>
      <c r="CW70" s="509"/>
      <c r="CX70" s="509"/>
      <c r="CY70" s="509"/>
      <c r="CZ70" s="509"/>
      <c r="DA70" s="509"/>
      <c r="DB70" s="509"/>
      <c r="DC70" s="509"/>
      <c r="DD70" s="509"/>
      <c r="DE70" s="509"/>
      <c r="DF70" s="509"/>
      <c r="DG70" s="509"/>
      <c r="DH70" s="509"/>
      <c r="DI70" s="509"/>
      <c r="DJ70" s="509"/>
      <c r="DK70" s="509"/>
      <c r="DL70" s="509"/>
      <c r="DM70" s="509"/>
      <c r="DN70" s="509"/>
      <c r="DO70" s="509"/>
      <c r="DP70" s="509"/>
      <c r="DQ70" s="509"/>
      <c r="DR70" s="509"/>
      <c r="DS70" s="509"/>
      <c r="DT70" s="509"/>
      <c r="DU70" s="509"/>
      <c r="DV70" s="509"/>
      <c r="DW70" s="509"/>
      <c r="DX70" s="509"/>
      <c r="DY70" s="509"/>
      <c r="DZ70" s="509"/>
      <c r="EA70" s="509"/>
      <c r="EB70" s="509"/>
      <c r="EC70" s="509"/>
      <c r="ED70" s="509"/>
      <c r="EE70" s="509"/>
      <c r="EF70" s="509"/>
      <c r="EG70" s="509"/>
      <c r="EH70" s="509"/>
      <c r="EI70" s="509"/>
      <c r="EJ70" s="509"/>
      <c r="EK70" s="509"/>
      <c r="EL70" s="509"/>
      <c r="EM70" s="509"/>
      <c r="EN70" s="509"/>
      <c r="EO70" s="509"/>
      <c r="EP70" s="509"/>
      <c r="EQ70" s="509"/>
      <c r="ER70" s="509"/>
      <c r="ES70" s="509"/>
      <c r="ET70" s="509"/>
      <c r="EU70" s="509"/>
      <c r="EV70" s="509"/>
      <c r="EW70" s="509"/>
      <c r="EX70" s="509"/>
      <c r="EY70" s="509"/>
      <c r="EZ70" s="509"/>
      <c r="FA70" s="509"/>
      <c r="FB70" s="509"/>
      <c r="FC70" s="509"/>
      <c r="FD70" s="509"/>
      <c r="FE70" s="509"/>
      <c r="FF70" s="509"/>
      <c r="FG70" s="509"/>
      <c r="FH70" s="509"/>
      <c r="FI70" s="509"/>
      <c r="FJ70" s="509"/>
      <c r="FK70" s="509"/>
      <c r="FL70" s="509"/>
      <c r="FM70" s="509"/>
      <c r="FN70" s="509"/>
      <c r="FO70" s="509"/>
      <c r="FP70" s="509"/>
      <c r="FQ70" s="509"/>
      <c r="FR70" s="509"/>
      <c r="FS70" s="509"/>
      <c r="FT70" s="509"/>
      <c r="FU70" s="509"/>
      <c r="FV70" s="509"/>
      <c r="FW70" s="509"/>
      <c r="FX70" s="509"/>
      <c r="FY70" s="509"/>
      <c r="FZ70" s="509"/>
      <c r="GA70" s="509"/>
      <c r="GB70" s="509"/>
      <c r="GC70" s="509"/>
      <c r="GD70" s="509"/>
      <c r="GE70" s="509"/>
      <c r="GF70" s="509"/>
      <c r="GG70" s="509"/>
      <c r="GH70" s="509"/>
      <c r="GI70" s="509"/>
      <c r="GJ70" s="509"/>
      <c r="GK70" s="509"/>
      <c r="GL70" s="509"/>
      <c r="GM70" s="509"/>
      <c r="GN70" s="509"/>
      <c r="GO70" s="509"/>
      <c r="GP70" s="509"/>
      <c r="GQ70" s="509"/>
      <c r="GR70" s="509"/>
      <c r="GS70" s="509"/>
      <c r="GT70" s="509"/>
      <c r="GU70" s="509"/>
      <c r="GV70" s="509"/>
      <c r="GW70" s="509"/>
      <c r="GX70" s="509"/>
      <c r="GY70" s="509"/>
      <c r="GZ70" s="509"/>
      <c r="HA70" s="509"/>
      <c r="HB70" s="509"/>
      <c r="HC70" s="509"/>
      <c r="HD70" s="509"/>
      <c r="HE70" s="509"/>
      <c r="HF70" s="509"/>
      <c r="HG70" s="509"/>
      <c r="HH70" s="509"/>
      <c r="HI70" s="509"/>
      <c r="HJ70" s="509"/>
      <c r="HK70" s="509"/>
      <c r="HL70" s="509"/>
      <c r="HM70" s="509"/>
      <c r="HN70" s="509"/>
      <c r="HO70" s="509"/>
      <c r="HP70" s="509"/>
      <c r="HQ70" s="509"/>
      <c r="HR70" s="509"/>
      <c r="HS70" s="509"/>
      <c r="HT70" s="509"/>
      <c r="HU70" s="509"/>
      <c r="HV70" s="509"/>
      <c r="HW70" s="509"/>
      <c r="HX70" s="509"/>
      <c r="HY70" s="509"/>
      <c r="HZ70" s="509"/>
      <c r="IA70" s="509"/>
      <c r="IB70" s="509"/>
      <c r="IC70" s="509"/>
      <c r="ID70" s="509"/>
      <c r="IE70" s="509"/>
      <c r="IF70" s="509"/>
      <c r="IG70" s="509"/>
      <c r="IH70" s="509"/>
      <c r="II70" s="509"/>
      <c r="IJ70" s="509"/>
      <c r="IK70" s="509"/>
      <c r="IL70" s="509"/>
      <c r="IM70" s="509"/>
      <c r="IN70" s="509"/>
      <c r="IO70" s="509"/>
      <c r="IP70" s="509"/>
      <c r="IQ70" s="509"/>
      <c r="IR70" s="509"/>
      <c r="IS70" s="509"/>
      <c r="IT70" s="509"/>
      <c r="IU70" s="509"/>
      <c r="IV70" s="509"/>
    </row>
    <row r="71" spans="2:88" s="14" customFormat="1" ht="24.75" customHeight="1">
      <c r="B71" s="53"/>
      <c r="U71" s="54"/>
      <c r="V71" s="38"/>
      <c r="W71" s="55"/>
      <c r="X71" s="56"/>
      <c r="Y71" s="56"/>
      <c r="Z71" s="56"/>
      <c r="AA71" s="44"/>
      <c r="AB71" s="44"/>
      <c r="AC71" s="44"/>
      <c r="AD71" s="44"/>
      <c r="AE71" s="35"/>
      <c r="AF71" s="46"/>
      <c r="AH71" s="15"/>
      <c r="AI71" s="15"/>
      <c r="AJ71" s="15"/>
      <c r="AK71" s="15"/>
      <c r="AL71" s="15"/>
      <c r="AM71" s="15"/>
      <c r="AN71" s="15"/>
      <c r="AO71" s="38"/>
      <c r="AP71" s="38"/>
      <c r="AQ71" s="38"/>
      <c r="AS71" s="38"/>
      <c r="AT71" s="38"/>
      <c r="AU71" s="39"/>
      <c r="AV71" s="39"/>
      <c r="AW71" s="40"/>
      <c r="AX71" s="39"/>
      <c r="AY71" s="39"/>
      <c r="AZ71" s="41"/>
      <c r="BA71" s="4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</row>
    <row r="72" spans="21:88" s="14" customFormat="1" ht="24.75" customHeight="1">
      <c r="U72" s="57"/>
      <c r="V72" s="58"/>
      <c r="W72" s="43"/>
      <c r="X72" s="59"/>
      <c r="Y72" s="44"/>
      <c r="Z72" s="44"/>
      <c r="AA72" s="45"/>
      <c r="AB72" s="60"/>
      <c r="AC72" s="46"/>
      <c r="AD72" s="45"/>
      <c r="AE72" s="41"/>
      <c r="AF72" s="45"/>
      <c r="AH72" s="15"/>
      <c r="AI72" s="15"/>
      <c r="AJ72" s="21"/>
      <c r="AK72" s="21"/>
      <c r="AL72" s="21"/>
      <c r="AM72" s="21"/>
      <c r="AN72" s="15"/>
      <c r="AO72" s="42"/>
      <c r="AP72" s="43"/>
      <c r="AQ72" s="43"/>
      <c r="AR72" s="38"/>
      <c r="AS72" s="38"/>
      <c r="AT72" s="44"/>
      <c r="AU72" s="45"/>
      <c r="AV72" s="46"/>
      <c r="AW72" s="46"/>
      <c r="AX72" s="41"/>
      <c r="AY72" s="46"/>
      <c r="AZ72" s="45"/>
      <c r="BA72" s="45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</row>
    <row r="73" spans="2:88" s="14" customFormat="1" ht="36.75" customHeight="1">
      <c r="B73" s="48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8"/>
      <c r="W73" s="409"/>
      <c r="X73" s="410"/>
      <c r="Y73" s="411"/>
      <c r="Z73" s="407"/>
      <c r="AA73" s="412"/>
      <c r="AB73" s="36"/>
      <c r="AC73" s="55"/>
      <c r="AE73" s="37"/>
      <c r="AF73" s="55"/>
      <c r="AH73" s="15"/>
      <c r="AI73" s="15"/>
      <c r="AJ73" s="15"/>
      <c r="AK73" s="15"/>
      <c r="AL73" s="15"/>
      <c r="AM73" s="15"/>
      <c r="AN73" s="15"/>
      <c r="AO73" s="47"/>
      <c r="AP73" s="413"/>
      <c r="AQ73" s="47"/>
      <c r="AS73" s="34"/>
      <c r="AU73" s="35"/>
      <c r="AV73" s="23"/>
      <c r="AW73" s="36"/>
      <c r="AX73" s="37"/>
      <c r="AY73" s="37"/>
      <c r="AZ73" s="37"/>
      <c r="BA73" s="37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</row>
    <row r="74" spans="22:88" s="14" customFormat="1" ht="14.25" customHeight="1">
      <c r="V74" s="21"/>
      <c r="W74" s="21"/>
      <c r="X74" s="21"/>
      <c r="Y74" s="414"/>
      <c r="Z74" s="414"/>
      <c r="AA74" s="414"/>
      <c r="AB74" s="414"/>
      <c r="AC74" s="414"/>
      <c r="AD74" s="414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21"/>
      <c r="AT74" s="21"/>
      <c r="AU74" s="21"/>
      <c r="AV74" s="21"/>
      <c r="AW74" s="21"/>
      <c r="AX74" s="21"/>
      <c r="AY74" s="21"/>
      <c r="AZ74" s="21"/>
      <c r="BA74" s="2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</row>
    <row r="75" spans="21:88" s="14" customFormat="1" ht="18" customHeight="1">
      <c r="U75" s="415"/>
      <c r="V75" s="277"/>
      <c r="W75" s="416"/>
      <c r="X75" s="394"/>
      <c r="Y75" s="414"/>
      <c r="Z75" s="414"/>
      <c r="AA75" s="414"/>
      <c r="AB75" s="414"/>
      <c r="AC75" s="414"/>
      <c r="AD75" s="414"/>
      <c r="AE75" s="15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21"/>
      <c r="AT75" s="25"/>
      <c r="AU75" s="25"/>
      <c r="AV75" s="25"/>
      <c r="AW75" s="25"/>
      <c r="AX75" s="25"/>
      <c r="AY75" s="25"/>
      <c r="AZ75" s="21"/>
      <c r="BA75" s="2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</row>
    <row r="76" spans="21:88" s="14" customFormat="1" ht="15">
      <c r="U76" s="57"/>
      <c r="Y76" s="17"/>
      <c r="Z76" s="17"/>
      <c r="AA76" s="400"/>
      <c r="AB76" s="17"/>
      <c r="AC76" s="17"/>
      <c r="AD76" s="17"/>
      <c r="AF76" s="400"/>
      <c r="AG76" s="400"/>
      <c r="AH76" s="17"/>
      <c r="AI76" s="17"/>
      <c r="AN76" s="17"/>
      <c r="AO76" s="17"/>
      <c r="AS76" s="11"/>
      <c r="AT76" s="11"/>
      <c r="AU76" s="11"/>
      <c r="AV76" s="11"/>
      <c r="AW76" s="11"/>
      <c r="AX76" s="11"/>
      <c r="AY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</row>
    <row r="77" spans="21:30" ht="12.75">
      <c r="U77" s="11"/>
      <c r="V77" s="417"/>
      <c r="W77" s="11"/>
      <c r="X77" s="417"/>
      <c r="Y77" s="11"/>
      <c r="Z77" s="11"/>
      <c r="AA77" s="11"/>
      <c r="AB77" s="11"/>
      <c r="AC77" s="11"/>
      <c r="AD77" s="11"/>
    </row>
    <row r="82" spans="1:256" s="241" customFormat="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238"/>
      <c r="V82" s="239"/>
      <c r="W82" s="240"/>
      <c r="AA82" s="241" t="s">
        <v>70</v>
      </c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</sheetData>
  <sheetProtection/>
  <mergeCells count="154">
    <mergeCell ref="AL69:AU70"/>
    <mergeCell ref="B2:BA2"/>
    <mergeCell ref="B4:BA4"/>
    <mergeCell ref="W5:AJ5"/>
    <mergeCell ref="X6:AJ6"/>
    <mergeCell ref="BB6:BG6"/>
    <mergeCell ref="T7:U7"/>
    <mergeCell ref="BB7:BG7"/>
    <mergeCell ref="B8:V8"/>
    <mergeCell ref="BB8:BG8"/>
    <mergeCell ref="BB9:BG9"/>
    <mergeCell ref="T10:V10"/>
    <mergeCell ref="W10:AT10"/>
    <mergeCell ref="BB10:BG10"/>
    <mergeCell ref="AX16:BE16"/>
    <mergeCell ref="T11:V11"/>
    <mergeCell ref="W11:AB11"/>
    <mergeCell ref="AD11:AF11"/>
    <mergeCell ref="BB11:BG11"/>
    <mergeCell ref="W12:Z12"/>
    <mergeCell ref="BB12:BG12"/>
    <mergeCell ref="AT18:AT21"/>
    <mergeCell ref="BB13:BG13"/>
    <mergeCell ref="B15:B21"/>
    <mergeCell ref="T15:V21"/>
    <mergeCell ref="W15:AD21"/>
    <mergeCell ref="AE15:AF17"/>
    <mergeCell ref="AG15:AN17"/>
    <mergeCell ref="AO15:AO21"/>
    <mergeCell ref="AP15:AW17"/>
    <mergeCell ref="AX15:BE15"/>
    <mergeCell ref="AE18:AE21"/>
    <mergeCell ref="AF18:AF21"/>
    <mergeCell ref="AG18:AG21"/>
    <mergeCell ref="AH18:AN18"/>
    <mergeCell ref="AP18:AP21"/>
    <mergeCell ref="AQ18:AQ21"/>
    <mergeCell ref="AH19:AI20"/>
    <mergeCell ref="BB19:BE19"/>
    <mergeCell ref="AX20:AX21"/>
    <mergeCell ref="BB20:BB21"/>
    <mergeCell ref="BC20:BE20"/>
    <mergeCell ref="AX17:BE17"/>
    <mergeCell ref="BB18:BE18"/>
    <mergeCell ref="AU18:AU21"/>
    <mergeCell ref="AV18:AV21"/>
    <mergeCell ref="AW18:AW21"/>
    <mergeCell ref="AX18:BA18"/>
    <mergeCell ref="AJ19:AK20"/>
    <mergeCell ref="AL19:AM20"/>
    <mergeCell ref="AN19:AN21"/>
    <mergeCell ref="AX19:BA19"/>
    <mergeCell ref="AR18:AR21"/>
    <mergeCell ref="AS18:AS21"/>
    <mergeCell ref="AY20:BA20"/>
    <mergeCell ref="W25:AD25"/>
    <mergeCell ref="W26:AD26"/>
    <mergeCell ref="B27:AD27"/>
    <mergeCell ref="B28:AD28"/>
    <mergeCell ref="B23:BE23"/>
    <mergeCell ref="B24:BE24"/>
    <mergeCell ref="T22:V22"/>
    <mergeCell ref="W22:AD22"/>
    <mergeCell ref="B33:BE33"/>
    <mergeCell ref="T34:V34"/>
    <mergeCell ref="W34:AD34"/>
    <mergeCell ref="B35:AD35"/>
    <mergeCell ref="B29:BE29"/>
    <mergeCell ref="B30:BE30"/>
    <mergeCell ref="T31:V31"/>
    <mergeCell ref="W31:AD31"/>
    <mergeCell ref="AP39:AW39"/>
    <mergeCell ref="U40:V40"/>
    <mergeCell ref="B32:AD32"/>
    <mergeCell ref="B36:AD36"/>
    <mergeCell ref="B37:AD37"/>
    <mergeCell ref="B38:B45"/>
    <mergeCell ref="U38:V38"/>
    <mergeCell ref="AB38:AD45"/>
    <mergeCell ref="T43:U43"/>
    <mergeCell ref="T45:V45"/>
    <mergeCell ref="AE43:AO43"/>
    <mergeCell ref="AP43:AW43"/>
    <mergeCell ref="AE38:AO38"/>
    <mergeCell ref="U41:V41"/>
    <mergeCell ref="AE41:AO41"/>
    <mergeCell ref="T44:U44"/>
    <mergeCell ref="AE44:AO44"/>
    <mergeCell ref="AP38:AW38"/>
    <mergeCell ref="U39:V39"/>
    <mergeCell ref="AE39:AO39"/>
    <mergeCell ref="AE40:AO40"/>
    <mergeCell ref="AP40:AW40"/>
    <mergeCell ref="AP41:AW41"/>
    <mergeCell ref="T42:U42"/>
    <mergeCell ref="AE42:AO42"/>
    <mergeCell ref="AP42:AW42"/>
    <mergeCell ref="AP44:AW44"/>
    <mergeCell ref="AE45:AO45"/>
    <mergeCell ref="AP45:AW45"/>
    <mergeCell ref="B53:T55"/>
    <mergeCell ref="AG50:AU50"/>
    <mergeCell ref="V53:X55"/>
    <mergeCell ref="Y53:Y55"/>
    <mergeCell ref="Z53:Z55"/>
    <mergeCell ref="T47:U47"/>
    <mergeCell ref="W47:X47"/>
    <mergeCell ref="V50:X52"/>
    <mergeCell ref="Y50:Z51"/>
    <mergeCell ref="AG51:AU51"/>
    <mergeCell ref="AV51:AY51"/>
    <mergeCell ref="AZ51:BB51"/>
    <mergeCell ref="AV50:AY50"/>
    <mergeCell ref="AZ50:BB50"/>
    <mergeCell ref="BC51:BD51"/>
    <mergeCell ref="Y47:Z47"/>
    <mergeCell ref="BC52:BD52"/>
    <mergeCell ref="B48:AC48"/>
    <mergeCell ref="AF48:BD48"/>
    <mergeCell ref="AA50:AB51"/>
    <mergeCell ref="BC50:BD50"/>
    <mergeCell ref="AZ52:BB52"/>
    <mergeCell ref="B50:T52"/>
    <mergeCell ref="U50:U52"/>
    <mergeCell ref="AA53:AA55"/>
    <mergeCell ref="Y58:Y60"/>
    <mergeCell ref="AV52:AY52"/>
    <mergeCell ref="AB53:AB55"/>
    <mergeCell ref="B56:T57"/>
    <mergeCell ref="U56:U57"/>
    <mergeCell ref="V56:X57"/>
    <mergeCell ref="Y56:Y57"/>
    <mergeCell ref="Z56:Z57"/>
    <mergeCell ref="AA56:AA57"/>
    <mergeCell ref="AF66:BC66"/>
    <mergeCell ref="AB56:AB57"/>
    <mergeCell ref="AA58:AA60"/>
    <mergeCell ref="U53:U55"/>
    <mergeCell ref="B61:T61"/>
    <mergeCell ref="V61:X61"/>
    <mergeCell ref="AF56:BC56"/>
    <mergeCell ref="AG57:AW57"/>
    <mergeCell ref="AX57:BC57"/>
    <mergeCell ref="B58:T60"/>
    <mergeCell ref="X62:Z62"/>
    <mergeCell ref="U64:Z64"/>
    <mergeCell ref="AG58:AW58"/>
    <mergeCell ref="AX58:BC58"/>
    <mergeCell ref="AG59:AW59"/>
    <mergeCell ref="AX59:BC59"/>
    <mergeCell ref="V58:X60"/>
    <mergeCell ref="AB58:AB60"/>
    <mergeCell ref="Z58:Z60"/>
    <mergeCell ref="U58:U60"/>
  </mergeCells>
  <printOptions/>
  <pageMargins left="0" right="0.15748031496062992" top="0.3937007874015748" bottom="0" header="0" footer="0"/>
  <pageSetup fitToHeight="1" fitToWidth="1" horizontalDpi="300" verticalDpi="300" orientation="portrait" paperSize="8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yakynina</cp:lastModifiedBy>
  <cp:lastPrinted>2019-05-16T06:36:24Z</cp:lastPrinted>
  <dcterms:created xsi:type="dcterms:W3CDTF">2014-01-13T08:19:54Z</dcterms:created>
  <dcterms:modified xsi:type="dcterms:W3CDTF">2019-06-06T08:17:12Z</dcterms:modified>
  <cp:category/>
  <cp:version/>
  <cp:contentType/>
  <cp:contentStatus/>
</cp:coreProperties>
</file>