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11760" activeTab="0"/>
  </bookViews>
  <sheets>
    <sheet name="3 курс" sheetId="1" r:id="rId1"/>
  </sheets>
  <definedNames>
    <definedName name="_xlnm.Print_Area" localSheetId="0">'3 курс'!$A$1:$BE$90</definedName>
  </definedNames>
  <calcPr fullCalcOnLoad="1"/>
</workbook>
</file>

<file path=xl/sharedStrings.xml><?xml version="1.0" encoding="utf-8"?>
<sst xmlns="http://schemas.openxmlformats.org/spreadsheetml/2006/main" count="220" uniqueCount="172">
  <si>
    <t>РОБОЧИЙ   НАВЧАЛЬНИЙ   ПЛАН</t>
  </si>
  <si>
    <t>Факультет (інститут)</t>
  </si>
  <si>
    <t>-</t>
  </si>
  <si>
    <t>Форма навчання</t>
  </si>
  <si>
    <t>денна</t>
  </si>
  <si>
    <t>Термін навчання</t>
  </si>
  <si>
    <t>Кваліфікація</t>
  </si>
  <si>
    <t>Випускова кафедра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</si>
  <si>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</si>
  <si>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</si>
  <si>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</si>
  <si>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</si>
  <si>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</si>
  <si>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</si>
  <si>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</si>
  <si>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</si>
  <si>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</si>
  <si>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</si>
  <si>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</si>
  <si>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</si>
  <si>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</si>
  <si>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</si>
  <si>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</si>
  <si>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</si>
  <si>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</si>
  <si>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</si>
  <si>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</si>
  <si>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</si>
  <si>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</si>
  <si>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</si>
  <si>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</si>
  <si>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</si>
  <si>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</si>
  <si>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</si>
  <si>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</si>
  <si>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</si>
  <si>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</si>
  <si>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</si>
  <si>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</si>
  <si>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(підпис)</t>
  </si>
  <si>
    <t>(П.І.Б.)</t>
  </si>
  <si>
    <t>Військова підготовка</t>
  </si>
  <si>
    <t>У 5 - 8 семестрах за окремим планом військової підготовки.</t>
  </si>
  <si>
    <t xml:space="preserve">          ЗАТВЕРДЖУЮ</t>
  </si>
  <si>
    <t>18 тижнів</t>
  </si>
  <si>
    <t>3 роки 10 міс.(4 н.р)</t>
  </si>
  <si>
    <t>Освітній  ступень</t>
  </si>
  <si>
    <t>Спеціальність  (код і назва)</t>
  </si>
  <si>
    <t>ВСЬОГО ЗА ТЕРМІН  НАВЧАННЯ: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</si>
  <si>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</si>
  <si>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</si>
  <si>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</si>
  <si>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 xml:space="preserve">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</si>
  <si>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</si>
  <si>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ЦИКЛ ЗАГАЛЬНОЇ ПІДГОТОВКИ:</t>
  </si>
  <si>
    <t>ВСЬОГО ЗА  ЦИКЛ ПРОФЕСІЙНОЇ ПІДГОТОВКИ:</t>
  </si>
  <si>
    <t>ІІ.2 Навчальні дисципліни професійної та  практичної підготовки (за вибором студентів)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</si>
  <si>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</si>
  <si>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</si>
  <si>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</si>
  <si>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</si>
  <si>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</si>
  <si>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</si>
  <si>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Практ.
(семінари)</t>
  </si>
  <si>
    <t>Лаборатор
комп.практ</t>
  </si>
  <si>
    <t>за  НП</t>
  </si>
  <si>
    <t>з урахуван. Інд занять</t>
  </si>
  <si>
    <t>Разом за п.1.1.</t>
  </si>
  <si>
    <t>Разом за п.1.2.</t>
  </si>
  <si>
    <t>Разом за п.1.4.</t>
  </si>
  <si>
    <t>Разом за п.2.2.</t>
  </si>
  <si>
    <t>121 Інженерія програмного забезпечення</t>
  </si>
  <si>
    <t xml:space="preserve">Автоматизованих систем обробки інформації і управління </t>
  </si>
  <si>
    <t>інформатики та</t>
  </si>
  <si>
    <t>обчислювальної техніки</t>
  </si>
  <si>
    <t>3 курс</t>
  </si>
  <si>
    <t>5 семестр</t>
  </si>
  <si>
    <t>6 семестр</t>
  </si>
  <si>
    <t>Автоматизованих систем обробки інформації  і управління</t>
  </si>
  <si>
    <t>Англійської мови гуманітарного спрямування № 3</t>
  </si>
  <si>
    <t>В.о. завідувача кафедри</t>
  </si>
  <si>
    <t>Операційні системи</t>
  </si>
  <si>
    <t>Математичні методи оптимізації</t>
  </si>
  <si>
    <t>Групова динаміка і комунікації</t>
  </si>
  <si>
    <t>Мультипарадигменне програмування</t>
  </si>
  <si>
    <t xml:space="preserve"> </t>
  </si>
  <si>
    <t>Теорія компіляторів</t>
  </si>
  <si>
    <t>Бази даних - 2. OLAP та сховища даних</t>
  </si>
  <si>
    <t>Програмування інтернету речей</t>
  </si>
  <si>
    <t xml:space="preserve">за  освітньо-  професійною  програмою  (спеціалізацією)  </t>
  </si>
  <si>
    <t>Інженерія програмного забезпечення комп'ютеризованих систем</t>
  </si>
  <si>
    <t xml:space="preserve"> з інженерії програмного</t>
  </si>
  <si>
    <t>забезпечення</t>
  </si>
  <si>
    <t xml:space="preserve">                </t>
  </si>
  <si>
    <t>Бази даних - 3. OLAP та сховища даних. Курсова робота</t>
  </si>
  <si>
    <t>Компютерна графіка та обробка зображень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</si>
  <si>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</si>
  <si>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</si>
  <si>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r>
      <t xml:space="preserve">"_____"_________________ </t>
    </r>
    <r>
      <rPr>
        <b/>
        <sz val="26"/>
        <rFont val="Arial"/>
        <family val="2"/>
      </rPr>
      <t>2020 р.</t>
    </r>
  </si>
  <si>
    <t>прийом 2018 року</t>
  </si>
  <si>
    <t xml:space="preserve">на 2020/ 2021 навчальний рік   </t>
  </si>
  <si>
    <t>ІП-81(22+6), ІП-82(22+9)</t>
  </si>
  <si>
    <t>Іноземна мова професійного спрямування - 1. Іноземна мова професійного спрямування (англійська)</t>
  </si>
  <si>
    <t>Навчальні дисципліни з  - каталогу</t>
  </si>
  <si>
    <t>Теорії, практики та перекладу німецької мови</t>
  </si>
  <si>
    <t>Іноземна мова професійного спрямування - 1. Іноземна мова професійного спрямування (німецька)</t>
  </si>
  <si>
    <t>Іноземна мова професійного спрямування - 1. Іноземна мова професійного спрямування (французька)</t>
  </si>
  <si>
    <t>Підприємницьке право</t>
  </si>
  <si>
    <t>Трудове право</t>
  </si>
  <si>
    <t>Правознавство</t>
  </si>
  <si>
    <t>Право в галузі реклами та PR</t>
  </si>
  <si>
    <t>Правові основи інформаційної безпеки</t>
  </si>
  <si>
    <t>Business Law</t>
  </si>
  <si>
    <t>Law</t>
  </si>
  <si>
    <t xml:space="preserve">Інформаційного права та права інтелектуальної власності </t>
  </si>
  <si>
    <t>Публічного права</t>
  </si>
  <si>
    <t xml:space="preserve">Господарського та адміністративного права </t>
  </si>
  <si>
    <t>Теорії та практики перекладу французької мови</t>
  </si>
  <si>
    <t>Навчальні дисципліни з  - Ф каталогу</t>
  </si>
  <si>
    <t>17а</t>
  </si>
  <si>
    <t>17б</t>
  </si>
  <si>
    <t>17в</t>
  </si>
  <si>
    <t>18а</t>
  </si>
  <si>
    <t>18б</t>
  </si>
  <si>
    <t>18в</t>
  </si>
  <si>
    <t>19а</t>
  </si>
  <si>
    <t>19б</t>
  </si>
  <si>
    <t>19в</t>
  </si>
  <si>
    <t>20а</t>
  </si>
  <si>
    <t>20б</t>
  </si>
  <si>
    <t>20в</t>
  </si>
  <si>
    <t>21а</t>
  </si>
  <si>
    <t>21б</t>
  </si>
  <si>
    <t>21в</t>
  </si>
  <si>
    <t>22а</t>
  </si>
  <si>
    <t>22б</t>
  </si>
  <si>
    <t>22в</t>
  </si>
  <si>
    <t>23а</t>
  </si>
  <si>
    <t>23б</t>
  </si>
  <si>
    <t>23в</t>
  </si>
  <si>
    <t>24а</t>
  </si>
  <si>
    <t>24б</t>
  </si>
  <si>
    <t>24в</t>
  </si>
  <si>
    <t>Математичне програмування</t>
  </si>
  <si>
    <t>Дослідження операцій</t>
  </si>
  <si>
    <t>Декларативне програмування</t>
  </si>
  <si>
    <t>Функціональне програмування</t>
  </si>
  <si>
    <t>Сучасні технології програмування - 2. Технології розробки WEB-застосувань на платформі Microsoft.NET</t>
  </si>
  <si>
    <t>Сучасні технології програмування - 2. Технології розробки WEB-застосувань на платформі Java</t>
  </si>
  <si>
    <t>Сучасні технології програмування - 2. Технології розробки WEB-застосувань на платформі Node.JS</t>
  </si>
  <si>
    <t>Теорія синтаксичного та лексичного аналізу</t>
  </si>
  <si>
    <t>Теорія мов програмування</t>
  </si>
  <si>
    <t>Сучасні технології програмування - 3. Розробка мобільних застосувань під iOS</t>
  </si>
  <si>
    <t>Сучасні технології програмування - 3. Розробка мобільних застосувань під Android</t>
  </si>
  <si>
    <t>Сучасні технології програмування - 4. Розробка мобільних застосувань під Android. Курсова робота</t>
  </si>
  <si>
    <t>Сучасні технології програмування - 4. Розробка мобільних застосувань під iOS. Курсова робота</t>
  </si>
  <si>
    <t>Web-дизайн</t>
  </si>
  <si>
    <t>Комп'ютерна графіка та мультимедіа</t>
  </si>
  <si>
    <t>Технології Інтернет речей</t>
  </si>
  <si>
    <t>/   Олександр Павлов/</t>
  </si>
  <si>
    <t>Директор інституту  (декан факультету)</t>
  </si>
  <si>
    <t>/ Сергій Теленик /</t>
  </si>
  <si>
    <t>Сучасні технології програмування - 3. Розробка мікросервісів</t>
  </si>
  <si>
    <t>Сучасні технології програмування - 4. Розробка мікросервісів. Курсова робота</t>
  </si>
  <si>
    <t>Аналіз даних в інформаційно-управляючих системах</t>
  </si>
  <si>
    <r>
      <t xml:space="preserve">Ухвалено на засіданні Вченої ради  факультету ІОТ, ПРОТОКОЛ </t>
    </r>
    <r>
      <rPr>
        <b/>
        <i/>
        <u val="single"/>
        <sz val="41"/>
        <rFont val="Arial"/>
        <family val="2"/>
      </rPr>
      <t>№ ___ від __________  2020 р.</t>
    </r>
  </si>
  <si>
    <r>
      <t>РГР</t>
    </r>
    <r>
      <rPr>
        <sz val="44"/>
        <rFont val="Arial"/>
        <family val="2"/>
      </rPr>
      <t xml:space="preserve"> - розрахунково-графічна робота;</t>
    </r>
  </si>
  <si>
    <r>
      <t>РР</t>
    </r>
    <r>
      <rPr>
        <sz val="44"/>
        <rFont val="Arial"/>
        <family val="2"/>
      </rPr>
      <t xml:space="preserve"> - розрахункова робота;</t>
    </r>
  </si>
  <si>
    <r>
      <t>ГР</t>
    </r>
    <r>
      <rPr>
        <sz val="44"/>
        <rFont val="Arial"/>
        <family val="2"/>
      </rPr>
      <t xml:space="preserve"> - графічна робота;</t>
    </r>
  </si>
  <si>
    <r>
      <t>ДКР</t>
    </r>
    <r>
      <rPr>
        <sz val="44"/>
        <rFont val="Arial"/>
        <family val="2"/>
      </rPr>
      <t xml:space="preserve"> - домашня контрольна робота (виконується під час СРС)</t>
    </r>
  </si>
  <si>
    <r>
      <t xml:space="preserve">Компоненти програмної інженерії - </t>
    </r>
    <r>
      <rPr>
        <b/>
        <sz val="46"/>
        <color indexed="10"/>
        <rFont val="Arial"/>
        <family val="2"/>
      </rPr>
      <t xml:space="preserve">3. </t>
    </r>
    <r>
      <rPr>
        <b/>
        <sz val="46"/>
        <rFont val="Arial"/>
        <family val="2"/>
      </rPr>
      <t>Архітектура програмного забезпечення</t>
    </r>
  </si>
  <si>
    <r>
      <t xml:space="preserve">Компоненти програмної інженерії - </t>
    </r>
    <r>
      <rPr>
        <b/>
        <sz val="46"/>
        <color indexed="10"/>
        <rFont val="Arial"/>
        <family val="2"/>
      </rPr>
      <t xml:space="preserve">4. </t>
    </r>
    <r>
      <rPr>
        <b/>
        <sz val="46"/>
        <rFont val="Arial"/>
        <family val="2"/>
      </rPr>
      <t>Якість та тестування програмного забезпечення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</si>
</sst>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€-2]\ ###,000_);[Red]\([$€-2]\ ###,000\)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</font>
    <font>
      <b/>
      <sz val="28"/>
      <name val="Arial"/>
      <family val="2"/>
    </font>
    <font>
      <b/>
      <sz val="36"/>
      <name val="Arial Cyr"/>
      <family val="0"/>
    </font>
    <font>
      <b/>
      <sz val="30"/>
      <name val="Arial Cyr"/>
      <family val="0"/>
    </font>
    <font>
      <b/>
      <sz val="32"/>
      <name val="Arial Cyr"/>
      <family val="0"/>
    </font>
    <font>
      <b/>
      <sz val="36"/>
      <name val="Arial"/>
      <family val="2"/>
    </font>
    <font>
      <b/>
      <sz val="41"/>
      <name val="Arial"/>
      <family val="2"/>
    </font>
    <font>
      <sz val="41"/>
      <name val="Arial"/>
      <family val="2"/>
    </font>
    <font>
      <b/>
      <i/>
      <sz val="41"/>
      <name val="Arial"/>
      <family val="2"/>
    </font>
    <font>
      <b/>
      <i/>
      <u val="single"/>
      <sz val="41"/>
      <name val="Arial"/>
      <family val="2"/>
    </font>
    <font>
      <b/>
      <sz val="42"/>
      <name val="Arial"/>
      <family val="2"/>
    </font>
    <font>
      <sz val="42"/>
      <name val="Arial"/>
      <family val="2"/>
    </font>
    <font>
      <b/>
      <sz val="44"/>
      <name val="Arial"/>
      <family val="2"/>
    </font>
    <font>
      <b/>
      <sz val="44"/>
      <name val="Arial Cyr"/>
      <family val="0"/>
    </font>
    <font>
      <sz val="44"/>
      <name val="Arial"/>
      <family val="2"/>
    </font>
    <font>
      <b/>
      <sz val="46"/>
      <name val="Arial"/>
      <family val="2"/>
    </font>
    <font>
      <b/>
      <sz val="46"/>
      <name val="Arial Cyr"/>
      <family val="0"/>
    </font>
    <font>
      <sz val="28"/>
      <name val="Arial Cyr"/>
      <family val="0"/>
    </font>
    <font>
      <b/>
      <sz val="4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 vertical="justify"/>
      <protection/>
    </xf>
    <xf numFmtId="49" fontId="14" fillId="0" borderId="0" xfId="0" applyNumberFormat="1" applyFont="1" applyFill="1" applyBorder="1" applyAlignment="1" applyProtection="1">
      <alignment horizontal="left" vertical="justify"/>
      <protection/>
    </xf>
    <xf numFmtId="0" fontId="15" fillId="0" borderId="0" xfId="0" applyFont="1" applyFill="1" applyBorder="1" applyAlignment="1" applyProtection="1">
      <alignment vertical="justify"/>
      <protection/>
    </xf>
    <xf numFmtId="0" fontId="15" fillId="0" borderId="0" xfId="0" applyFont="1" applyFill="1" applyBorder="1" applyAlignment="1" applyProtection="1">
      <alignment horizontal="right" vertical="justify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 vertical="justify"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 vertical="justify" wrapText="1"/>
      <protection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justify"/>
      <protection/>
    </xf>
    <xf numFmtId="0" fontId="9" fillId="0" borderId="0" xfId="0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 vertical="center" textRotation="90" wrapText="1"/>
    </xf>
    <xf numFmtId="0" fontId="18" fillId="0" borderId="10" xfId="0" applyNumberFormat="1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top"/>
    </xf>
    <xf numFmtId="0" fontId="15" fillId="0" borderId="15" xfId="0" applyFont="1" applyFill="1" applyBorder="1" applyAlignment="1">
      <alignment vertical="top"/>
    </xf>
    <xf numFmtId="0" fontId="15" fillId="0" borderId="16" xfId="0" applyFont="1" applyFill="1" applyBorder="1" applyAlignment="1">
      <alignment vertical="top"/>
    </xf>
    <xf numFmtId="0" fontId="15" fillId="0" borderId="16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21" fillId="0" borderId="0" xfId="0" applyFont="1" applyFill="1" applyAlignment="1">
      <alignment vertical="center"/>
    </xf>
    <xf numFmtId="0" fontId="18" fillId="0" borderId="17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18" xfId="0" applyFont="1" applyFill="1" applyBorder="1" applyAlignment="1">
      <alignment horizontal="center" vertical="center" textRotation="90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0" borderId="0" xfId="54" applyFont="1" applyFill="1" applyBorder="1">
      <alignment/>
      <protection/>
    </xf>
    <xf numFmtId="0" fontId="16" fillId="0" borderId="0" xfId="54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 vertical="justify" wrapText="1"/>
    </xf>
    <xf numFmtId="49" fontId="25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/>
    </xf>
    <xf numFmtId="0" fontId="26" fillId="0" borderId="22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justify"/>
    </xf>
    <xf numFmtId="0" fontId="26" fillId="0" borderId="0" xfId="0" applyFont="1" applyFill="1" applyAlignment="1">
      <alignment/>
    </xf>
    <xf numFmtId="49" fontId="27" fillId="0" borderId="0" xfId="0" applyNumberFormat="1" applyFont="1" applyFill="1" applyBorder="1" applyAlignment="1">
      <alignment horizontal="left" vertical="justify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vertical="justify" wrapText="1"/>
    </xf>
    <xf numFmtId="0" fontId="25" fillId="0" borderId="0" xfId="0" applyNumberFormat="1" applyFont="1" applyFill="1" applyBorder="1" applyAlignment="1">
      <alignment horizontal="center" vertical="justify" wrapText="1"/>
    </xf>
    <xf numFmtId="0" fontId="26" fillId="0" borderId="0" xfId="0" applyNumberFormat="1" applyFont="1" applyFill="1" applyBorder="1" applyAlignment="1">
      <alignment horizontal="center" vertical="justify" wrapText="1"/>
    </xf>
    <xf numFmtId="49" fontId="25" fillId="0" borderId="0" xfId="0" applyNumberFormat="1" applyFont="1" applyFill="1" applyBorder="1" applyAlignment="1">
      <alignment horizontal="left" vertical="justify"/>
    </xf>
    <xf numFmtId="49" fontId="25" fillId="0" borderId="0" xfId="0" applyNumberFormat="1" applyFont="1" applyFill="1" applyBorder="1" applyAlignment="1">
      <alignment horizontal="center" vertical="justify" wrapText="1"/>
    </xf>
    <xf numFmtId="0" fontId="26" fillId="0" borderId="0" xfId="54" applyFont="1" applyFill="1" applyBorder="1">
      <alignment/>
      <protection/>
    </xf>
    <xf numFmtId="0" fontId="25" fillId="0" borderId="0" xfId="54" applyFont="1" applyBorder="1" applyAlignment="1" applyProtection="1">
      <alignment/>
      <protection/>
    </xf>
    <xf numFmtId="0" fontId="26" fillId="0" borderId="0" xfId="54" applyFont="1" applyBorder="1">
      <alignment/>
      <protection/>
    </xf>
    <xf numFmtId="0" fontId="26" fillId="0" borderId="23" xfId="54" applyFont="1" applyBorder="1" applyAlignment="1" applyProtection="1">
      <alignment/>
      <protection/>
    </xf>
    <xf numFmtId="0" fontId="26" fillId="0" borderId="23" xfId="54" applyFont="1" applyBorder="1">
      <alignment/>
      <protection/>
    </xf>
    <xf numFmtId="0" fontId="26" fillId="0" borderId="0" xfId="54" applyFont="1" applyBorder="1" applyAlignment="1" applyProtection="1">
      <alignment/>
      <protection/>
    </xf>
    <xf numFmtId="49" fontId="25" fillId="0" borderId="0" xfId="54" applyNumberFormat="1" applyFont="1" applyBorder="1" applyAlignment="1" applyProtection="1">
      <alignment horizontal="left" vertical="justify"/>
      <protection/>
    </xf>
    <xf numFmtId="49" fontId="25" fillId="0" borderId="0" xfId="54" applyNumberFormat="1" applyFont="1" applyBorder="1" applyAlignment="1" applyProtection="1">
      <alignment horizontal="center" vertical="justify"/>
      <protection/>
    </xf>
    <xf numFmtId="0" fontId="26" fillId="0" borderId="23" xfId="54" applyFont="1" applyBorder="1" applyAlignment="1" applyProtection="1">
      <alignment horizontal="right"/>
      <protection/>
    </xf>
    <xf numFmtId="49" fontId="26" fillId="0" borderId="0" xfId="54" applyNumberFormat="1" applyFont="1" applyFill="1" applyBorder="1" applyAlignment="1">
      <alignment horizontal="center" vertical="justify" wrapText="1"/>
      <protection/>
    </xf>
    <xf numFmtId="49" fontId="25" fillId="0" borderId="0" xfId="54" applyNumberFormat="1" applyFont="1" applyBorder="1" applyAlignment="1">
      <alignment horizontal="left" vertical="justify" wrapText="1"/>
      <protection/>
    </xf>
    <xf numFmtId="0" fontId="26" fillId="0" borderId="0" xfId="54" applyFont="1" applyBorder="1" applyAlignment="1" applyProtection="1">
      <alignment vertical="top"/>
      <protection/>
    </xf>
    <xf numFmtId="0" fontId="26" fillId="0" borderId="0" xfId="54" applyFont="1" applyBorder="1" applyAlignment="1" applyProtection="1">
      <alignment vertical="top"/>
      <protection/>
    </xf>
    <xf numFmtId="0" fontId="26" fillId="0" borderId="0" xfId="54" applyFont="1" applyBorder="1" applyAlignment="1" applyProtection="1">
      <alignment horizontal="center" vertical="top"/>
      <protection/>
    </xf>
    <xf numFmtId="0" fontId="26" fillId="0" borderId="0" xfId="54" applyFont="1" applyBorder="1" applyAlignment="1">
      <alignment vertical="top"/>
      <protection/>
    </xf>
    <xf numFmtId="0" fontId="25" fillId="0" borderId="0" xfId="54" applyFont="1" applyBorder="1" applyAlignment="1" applyProtection="1">
      <alignment horizontal="left" vertical="top"/>
      <protection/>
    </xf>
    <xf numFmtId="0" fontId="25" fillId="0" borderId="0" xfId="54" applyFont="1" applyBorder="1" applyAlignment="1" applyProtection="1">
      <alignment horizontal="left" vertical="justify"/>
      <protection/>
    </xf>
    <xf numFmtId="0" fontId="30" fillId="0" borderId="0" xfId="0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 wrapText="1" shrinkToFit="1"/>
    </xf>
    <xf numFmtId="0" fontId="31" fillId="0" borderId="27" xfId="0" applyNumberFormat="1" applyFont="1" applyFill="1" applyBorder="1" applyAlignment="1">
      <alignment horizontal="center" vertical="center" wrapText="1" shrinkToFit="1"/>
    </xf>
    <xf numFmtId="0" fontId="31" fillId="0" borderId="28" xfId="0" applyNumberFormat="1" applyFont="1" applyFill="1" applyBorder="1" applyAlignment="1">
      <alignment horizontal="center" vertical="center" wrapText="1" shrinkToFit="1"/>
    </xf>
    <xf numFmtId="0" fontId="31" fillId="0" borderId="29" xfId="0" applyNumberFormat="1" applyFont="1" applyFill="1" applyBorder="1" applyAlignment="1">
      <alignment horizontal="center" vertical="center" wrapText="1" shrinkToFit="1"/>
    </xf>
    <xf numFmtId="0" fontId="31" fillId="0" borderId="30" xfId="0" applyNumberFormat="1" applyFont="1" applyFill="1" applyBorder="1" applyAlignment="1">
      <alignment horizontal="center" vertical="center" wrapText="1" shrinkToFit="1"/>
    </xf>
    <xf numFmtId="0" fontId="31" fillId="0" borderId="26" xfId="0" applyNumberFormat="1" applyFont="1" applyFill="1" applyBorder="1" applyAlignment="1">
      <alignment horizontal="center" vertical="center" shrinkToFit="1"/>
    </xf>
    <xf numFmtId="0" fontId="31" fillId="0" borderId="27" xfId="0" applyNumberFormat="1" applyFont="1" applyFill="1" applyBorder="1" applyAlignment="1">
      <alignment horizontal="center" vertical="center" shrinkToFit="1"/>
    </xf>
    <xf numFmtId="0" fontId="31" fillId="0" borderId="31" xfId="0" applyNumberFormat="1" applyFont="1" applyFill="1" applyBorder="1" applyAlignment="1">
      <alignment horizontal="center" vertical="center" shrinkToFit="1"/>
    </xf>
    <xf numFmtId="1" fontId="31" fillId="0" borderId="26" xfId="0" applyNumberFormat="1" applyFont="1" applyFill="1" applyBorder="1" applyAlignment="1">
      <alignment horizontal="center" vertical="center" shrinkToFit="1"/>
    </xf>
    <xf numFmtId="1" fontId="31" fillId="0" borderId="27" xfId="0" applyNumberFormat="1" applyFont="1" applyFill="1" applyBorder="1" applyAlignment="1">
      <alignment horizontal="center" vertical="center"/>
    </xf>
    <xf numFmtId="1" fontId="31" fillId="0" borderId="28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/>
    </xf>
    <xf numFmtId="0" fontId="31" fillId="0" borderId="27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0" fontId="31" fillId="0" borderId="22" xfId="0" applyNumberFormat="1" applyFont="1" applyFill="1" applyBorder="1" applyAlignment="1">
      <alignment horizontal="center" vertical="center" wrapText="1" shrinkToFit="1"/>
    </xf>
    <xf numFmtId="0" fontId="31" fillId="0" borderId="32" xfId="0" applyNumberFormat="1" applyFont="1" applyFill="1" applyBorder="1" applyAlignment="1">
      <alignment horizontal="center" vertical="center" wrapText="1" shrinkToFit="1"/>
    </xf>
    <xf numFmtId="0" fontId="31" fillId="0" borderId="21" xfId="0" applyNumberFormat="1" applyFont="1" applyFill="1" applyBorder="1" applyAlignment="1">
      <alignment horizontal="center" vertical="center" wrapText="1" shrinkToFit="1"/>
    </xf>
    <xf numFmtId="0" fontId="31" fillId="0" borderId="3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34" xfId="0" applyNumberFormat="1" applyFont="1" applyFill="1" applyBorder="1" applyAlignment="1">
      <alignment horizontal="center" vertical="center" wrapText="1" shrinkToFit="1"/>
    </xf>
    <xf numFmtId="0" fontId="31" fillId="0" borderId="35" xfId="0" applyNumberFormat="1" applyFont="1" applyFill="1" applyBorder="1" applyAlignment="1">
      <alignment horizontal="center" vertical="center" shrinkToFit="1"/>
    </xf>
    <xf numFmtId="0" fontId="31" fillId="0" borderId="36" xfId="0" applyNumberFormat="1" applyFont="1" applyFill="1" applyBorder="1" applyAlignment="1">
      <alignment horizontal="center" vertical="center" shrinkToFit="1"/>
    </xf>
    <xf numFmtId="0" fontId="31" fillId="0" borderId="34" xfId="0" applyNumberFormat="1" applyFont="1" applyFill="1" applyBorder="1" applyAlignment="1">
      <alignment horizontal="center" vertical="center" shrinkToFit="1"/>
    </xf>
    <xf numFmtId="0" fontId="31" fillId="0" borderId="29" xfId="0" applyNumberFormat="1" applyFont="1" applyFill="1" applyBorder="1" applyAlignment="1">
      <alignment horizontal="center" vertical="center" shrinkToFit="1"/>
    </xf>
    <xf numFmtId="1" fontId="31" fillId="0" borderId="27" xfId="0" applyNumberFormat="1" applyFont="1" applyFill="1" applyBorder="1" applyAlignment="1">
      <alignment horizontal="center" vertical="center" shrinkToFit="1"/>
    </xf>
    <xf numFmtId="1" fontId="31" fillId="0" borderId="26" xfId="0" applyNumberFormat="1" applyFont="1" applyFill="1" applyBorder="1" applyAlignment="1">
      <alignment horizontal="center" vertical="center"/>
    </xf>
    <xf numFmtId="1" fontId="31" fillId="0" borderId="31" xfId="0" applyNumberFormat="1" applyFont="1" applyFill="1" applyBorder="1" applyAlignment="1">
      <alignment/>
    </xf>
    <xf numFmtId="0" fontId="31" fillId="0" borderId="37" xfId="0" applyNumberFormat="1" applyFont="1" applyFill="1" applyBorder="1" applyAlignment="1">
      <alignment horizontal="center" vertical="center" wrapText="1" shrinkToFit="1"/>
    </xf>
    <xf numFmtId="0" fontId="31" fillId="0" borderId="10" xfId="0" applyNumberFormat="1" applyFont="1" applyFill="1" applyBorder="1" applyAlignment="1">
      <alignment horizontal="center" vertical="center" wrapText="1" shrinkToFit="1"/>
    </xf>
    <xf numFmtId="0" fontId="31" fillId="0" borderId="11" xfId="0" applyNumberFormat="1" applyFont="1" applyFill="1" applyBorder="1" applyAlignment="1">
      <alignment horizontal="center" vertical="center" wrapText="1" shrinkToFit="1"/>
    </xf>
    <xf numFmtId="0" fontId="31" fillId="0" borderId="12" xfId="0" applyNumberFormat="1" applyFont="1" applyFill="1" applyBorder="1" applyAlignment="1">
      <alignment horizontal="center" vertical="center" wrapText="1" shrinkToFit="1"/>
    </xf>
    <xf numFmtId="0" fontId="31" fillId="0" borderId="38" xfId="0" applyNumberFormat="1" applyFont="1" applyFill="1" applyBorder="1" applyAlignment="1">
      <alignment horizontal="center" vertical="center" wrapText="1" shrinkToFit="1"/>
    </xf>
    <xf numFmtId="0" fontId="31" fillId="0" borderId="39" xfId="0" applyNumberFormat="1" applyFont="1" applyFill="1" applyBorder="1" applyAlignment="1">
      <alignment horizontal="center" vertical="center" wrapText="1" shrinkToFit="1"/>
    </xf>
    <xf numFmtId="0" fontId="31" fillId="0" borderId="37" xfId="0" applyNumberFormat="1" applyFont="1" applyFill="1" applyBorder="1" applyAlignment="1">
      <alignment horizontal="center" vertical="center" shrinkToFit="1"/>
    </xf>
    <xf numFmtId="0" fontId="31" fillId="0" borderId="11" xfId="0" applyNumberFormat="1" applyFont="1" applyFill="1" applyBorder="1" applyAlignment="1">
      <alignment horizontal="center" vertical="center" shrinkToFit="1"/>
    </xf>
    <xf numFmtId="0" fontId="31" fillId="0" borderId="40" xfId="0" applyNumberFormat="1" applyFont="1" applyFill="1" applyBorder="1" applyAlignment="1">
      <alignment horizontal="center" vertical="center" shrinkToFit="1"/>
    </xf>
    <xf numFmtId="0" fontId="31" fillId="0" borderId="41" xfId="0" applyNumberFormat="1" applyFont="1" applyFill="1" applyBorder="1" applyAlignment="1">
      <alignment horizontal="center" vertical="center" shrinkToFit="1"/>
    </xf>
    <xf numFmtId="0" fontId="31" fillId="0" borderId="10" xfId="0" applyNumberFormat="1" applyFont="1" applyFill="1" applyBorder="1" applyAlignment="1">
      <alignment horizontal="center" vertical="center" shrinkToFit="1"/>
    </xf>
    <xf numFmtId="0" fontId="31" fillId="0" borderId="38" xfId="0" applyNumberFormat="1" applyFont="1" applyFill="1" applyBorder="1" applyAlignment="1">
      <alignment horizontal="center" vertical="center" shrinkToFit="1"/>
    </xf>
    <xf numFmtId="1" fontId="31" fillId="0" borderId="37" xfId="0" applyNumberFormat="1" applyFont="1" applyFill="1" applyBorder="1" applyAlignment="1">
      <alignment horizontal="center" vertical="center" shrinkToFit="1"/>
    </xf>
    <xf numFmtId="1" fontId="31" fillId="0" borderId="10" xfId="0" applyNumberFormat="1" applyFont="1" applyFill="1" applyBorder="1" applyAlignment="1">
      <alignment horizontal="center" vertical="center" shrinkToFit="1"/>
    </xf>
    <xf numFmtId="1" fontId="31" fillId="0" borderId="42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40" xfId="0" applyNumberFormat="1" applyFont="1" applyFill="1" applyBorder="1" applyAlignment="1">
      <alignment/>
    </xf>
    <xf numFmtId="0" fontId="31" fillId="0" borderId="43" xfId="0" applyNumberFormat="1" applyFont="1" applyFill="1" applyBorder="1" applyAlignment="1">
      <alignment horizontal="center" vertical="center" wrapText="1" shrinkToFit="1"/>
    </xf>
    <xf numFmtId="0" fontId="31" fillId="0" borderId="15" xfId="0" applyNumberFormat="1" applyFont="1" applyFill="1" applyBorder="1" applyAlignment="1">
      <alignment horizontal="center" vertical="center" wrapText="1" shrinkToFit="1"/>
    </xf>
    <xf numFmtId="0" fontId="31" fillId="0" borderId="44" xfId="0" applyNumberFormat="1" applyFont="1" applyFill="1" applyBorder="1" applyAlignment="1">
      <alignment horizontal="center" vertical="center" wrapText="1" shrinkToFit="1"/>
    </xf>
    <xf numFmtId="0" fontId="31" fillId="0" borderId="45" xfId="0" applyNumberFormat="1" applyFont="1" applyFill="1" applyBorder="1" applyAlignment="1">
      <alignment horizontal="center" vertical="center" wrapText="1" shrinkToFit="1"/>
    </xf>
    <xf numFmtId="0" fontId="31" fillId="0" borderId="46" xfId="0" applyNumberFormat="1" applyFont="1" applyFill="1" applyBorder="1" applyAlignment="1">
      <alignment horizontal="center" vertical="center" wrapText="1" shrinkToFit="1"/>
    </xf>
    <xf numFmtId="0" fontId="31" fillId="0" borderId="43" xfId="0" applyNumberFormat="1" applyFont="1" applyFill="1" applyBorder="1" applyAlignment="1">
      <alignment horizontal="center" vertical="center" shrinkToFit="1"/>
    </xf>
    <xf numFmtId="0" fontId="31" fillId="0" borderId="15" xfId="0" applyNumberFormat="1" applyFont="1" applyFill="1" applyBorder="1" applyAlignment="1">
      <alignment horizontal="center" vertical="center" shrinkToFit="1"/>
    </xf>
    <xf numFmtId="0" fontId="31" fillId="0" borderId="45" xfId="0" applyNumberFormat="1" applyFont="1" applyFill="1" applyBorder="1" applyAlignment="1">
      <alignment horizontal="center" vertical="center" shrinkToFit="1"/>
    </xf>
    <xf numFmtId="1" fontId="31" fillId="0" borderId="43" xfId="0" applyNumberFormat="1" applyFont="1" applyFill="1" applyBorder="1" applyAlignment="1">
      <alignment horizontal="center" vertical="center" shrinkToFit="1"/>
    </xf>
    <xf numFmtId="1" fontId="31" fillId="0" borderId="15" xfId="0" applyNumberFormat="1" applyFont="1" applyFill="1" applyBorder="1" applyAlignment="1">
      <alignment horizontal="center" vertical="center"/>
    </xf>
    <xf numFmtId="1" fontId="31" fillId="0" borderId="44" xfId="0" applyNumberFormat="1" applyFont="1" applyFill="1" applyBorder="1" applyAlignment="1">
      <alignment horizontal="center" vertical="center"/>
    </xf>
    <xf numFmtId="1" fontId="31" fillId="0" borderId="43" xfId="0" applyNumberFormat="1" applyFont="1" applyFill="1" applyBorder="1" applyAlignment="1">
      <alignment horizontal="center" vertical="center"/>
    </xf>
    <xf numFmtId="1" fontId="31" fillId="0" borderId="45" xfId="0" applyNumberFormat="1" applyFont="1" applyFill="1" applyBorder="1" applyAlignment="1">
      <alignment/>
    </xf>
    <xf numFmtId="1" fontId="31" fillId="0" borderId="45" xfId="0" applyNumberFormat="1" applyFont="1" applyFill="1" applyBorder="1" applyAlignment="1">
      <alignment horizontal="center" vertical="center"/>
    </xf>
    <xf numFmtId="0" fontId="31" fillId="0" borderId="42" xfId="0" applyNumberFormat="1" applyFont="1" applyFill="1" applyBorder="1" applyAlignment="1">
      <alignment horizontal="center" vertical="center" wrapText="1" shrinkToFit="1"/>
    </xf>
    <xf numFmtId="0" fontId="31" fillId="0" borderId="40" xfId="0" applyNumberFormat="1" applyFont="1" applyFill="1" applyBorder="1" applyAlignment="1">
      <alignment horizontal="center" vertical="center" wrapText="1" shrinkToFit="1"/>
    </xf>
    <xf numFmtId="0" fontId="31" fillId="0" borderId="47" xfId="0" applyNumberFormat="1" applyFont="1" applyFill="1" applyBorder="1" applyAlignment="1">
      <alignment horizontal="center" vertical="center" wrapText="1" shrinkToFit="1"/>
    </xf>
    <xf numFmtId="0" fontId="31" fillId="0" borderId="42" xfId="0" applyNumberFormat="1" applyFont="1" applyFill="1" applyBorder="1" applyAlignment="1">
      <alignment horizontal="center" vertical="center" shrinkToFit="1"/>
    </xf>
    <xf numFmtId="1" fontId="31" fillId="0" borderId="42" xfId="0" applyNumberFormat="1" applyFont="1" applyFill="1" applyBorder="1" applyAlignment="1">
      <alignment horizontal="center" vertical="center" shrinkToFit="1"/>
    </xf>
    <xf numFmtId="1" fontId="31" fillId="0" borderId="40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 wrapText="1" shrinkToFit="1"/>
    </xf>
    <xf numFmtId="0" fontId="31" fillId="0" borderId="30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28" xfId="0" applyNumberFormat="1" applyFont="1" applyFill="1" applyBorder="1" applyAlignment="1">
      <alignment horizontal="center" vertical="center" shrinkToFit="1"/>
    </xf>
    <xf numFmtId="1" fontId="31" fillId="0" borderId="49" xfId="0" applyNumberFormat="1" applyFont="1" applyFill="1" applyBorder="1" applyAlignment="1">
      <alignment horizontal="center" vertical="center" shrinkToFit="1"/>
    </xf>
    <xf numFmtId="0" fontId="31" fillId="0" borderId="46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 wrapText="1"/>
    </xf>
    <xf numFmtId="0" fontId="31" fillId="0" borderId="44" xfId="0" applyNumberFormat="1" applyFont="1" applyFill="1" applyBorder="1" applyAlignment="1">
      <alignment horizontal="center" vertical="center" shrinkToFit="1"/>
    </xf>
    <xf numFmtId="1" fontId="31" fillId="0" borderId="15" xfId="0" applyNumberFormat="1" applyFont="1" applyFill="1" applyBorder="1" applyAlignment="1">
      <alignment horizontal="center" vertical="center" shrinkToFit="1"/>
    </xf>
    <xf numFmtId="1" fontId="31" fillId="0" borderId="51" xfId="0" applyNumberFormat="1" applyFont="1" applyFill="1" applyBorder="1" applyAlignment="1">
      <alignment horizontal="center" vertical="center" shrinkToFit="1"/>
    </xf>
    <xf numFmtId="0" fontId="31" fillId="0" borderId="52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53" xfId="0" applyNumberFormat="1" applyFont="1" applyFill="1" applyBorder="1" applyAlignment="1">
      <alignment horizontal="center" vertical="center" wrapText="1" shrinkToFit="1"/>
    </xf>
    <xf numFmtId="0" fontId="31" fillId="0" borderId="52" xfId="0" applyNumberFormat="1" applyFont="1" applyFill="1" applyBorder="1" applyAlignment="1">
      <alignment horizontal="center" vertical="center" wrapText="1" shrinkToFit="1"/>
    </xf>
    <xf numFmtId="0" fontId="31" fillId="0" borderId="53" xfId="0" applyNumberFormat="1" applyFont="1" applyFill="1" applyBorder="1" applyAlignment="1">
      <alignment horizontal="center" vertical="center" shrinkToFit="1"/>
    </xf>
    <xf numFmtId="1" fontId="31" fillId="0" borderId="53" xfId="0" applyNumberFormat="1" applyFont="1" applyFill="1" applyBorder="1" applyAlignment="1">
      <alignment horizontal="center" vertical="center" shrinkToFit="1"/>
    </xf>
    <xf numFmtId="1" fontId="31" fillId="0" borderId="34" xfId="0" applyNumberFormat="1" applyFont="1" applyFill="1" applyBorder="1" applyAlignment="1">
      <alignment horizontal="center" vertical="center" shrinkToFit="1"/>
    </xf>
    <xf numFmtId="1" fontId="31" fillId="0" borderId="33" xfId="0" applyNumberFormat="1" applyFont="1" applyFill="1" applyBorder="1" applyAlignment="1">
      <alignment horizontal="center" vertical="center" shrinkToFit="1"/>
    </xf>
    <xf numFmtId="0" fontId="31" fillId="0" borderId="5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 wrapText="1"/>
    </xf>
    <xf numFmtId="0" fontId="31" fillId="0" borderId="56" xfId="0" applyNumberFormat="1" applyFont="1" applyFill="1" applyBorder="1" applyAlignment="1">
      <alignment horizontal="center" vertical="center" wrapText="1" shrinkToFit="1"/>
    </xf>
    <xf numFmtId="0" fontId="31" fillId="0" borderId="57" xfId="0" applyNumberFormat="1" applyFont="1" applyFill="1" applyBorder="1" applyAlignment="1">
      <alignment horizontal="center" vertical="center" wrapText="1" shrinkToFit="1"/>
    </xf>
    <xf numFmtId="0" fontId="33" fillId="0" borderId="48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 wrapText="1"/>
    </xf>
    <xf numFmtId="1" fontId="31" fillId="0" borderId="3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 wrapText="1"/>
    </xf>
    <xf numFmtId="1" fontId="31" fillId="0" borderId="34" xfId="0" applyNumberFormat="1" applyFont="1" applyFill="1" applyBorder="1" applyAlignment="1">
      <alignment horizontal="center" vertical="center"/>
    </xf>
    <xf numFmtId="1" fontId="31" fillId="0" borderId="35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 shrinkToFit="1"/>
    </xf>
    <xf numFmtId="0" fontId="33" fillId="0" borderId="50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1" fontId="31" fillId="0" borderId="41" xfId="0" applyNumberFormat="1" applyFont="1" applyFill="1" applyBorder="1" applyAlignment="1">
      <alignment horizontal="center" vertical="center" shrinkToFit="1"/>
    </xf>
    <xf numFmtId="1" fontId="31" fillId="0" borderId="38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 wrapText="1"/>
    </xf>
    <xf numFmtId="1" fontId="31" fillId="0" borderId="63" xfId="0" applyNumberFormat="1" applyFont="1" applyFill="1" applyBorder="1" applyAlignment="1">
      <alignment horizontal="center" vertical="center" shrinkToFit="1"/>
    </xf>
    <xf numFmtId="1" fontId="31" fillId="0" borderId="64" xfId="0" applyNumberFormat="1" applyFont="1" applyFill="1" applyBorder="1" applyAlignment="1">
      <alignment horizontal="center" vertical="center"/>
    </xf>
    <xf numFmtId="1" fontId="31" fillId="0" borderId="65" xfId="0" applyNumberFormat="1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 shrinkToFit="1"/>
    </xf>
    <xf numFmtId="0" fontId="31" fillId="0" borderId="32" xfId="0" applyNumberFormat="1" applyFont="1" applyFill="1" applyBorder="1" applyAlignment="1">
      <alignment horizontal="center" vertical="center" shrinkToFit="1"/>
    </xf>
    <xf numFmtId="0" fontId="31" fillId="0" borderId="21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textRotation="90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/>
    </xf>
    <xf numFmtId="0" fontId="31" fillId="0" borderId="16" xfId="0" applyFont="1" applyFill="1" applyBorder="1" applyAlignment="1">
      <alignment horizontal="center" vertical="top"/>
    </xf>
    <xf numFmtId="0" fontId="31" fillId="0" borderId="26" xfI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/>
    </xf>
    <xf numFmtId="0" fontId="33" fillId="0" borderId="31" xfId="0" applyFont="1" applyFill="1" applyBorder="1" applyAlignment="1">
      <alignment/>
    </xf>
    <xf numFmtId="0" fontId="31" fillId="0" borderId="43" xfId="0" applyNumberFormat="1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31" fillId="0" borderId="44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3" fillId="0" borderId="4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66" xfId="0" applyNumberFormat="1" applyFont="1" applyFill="1" applyBorder="1" applyAlignment="1">
      <alignment horizontal="center" vertical="center"/>
    </xf>
    <xf numFmtId="0" fontId="31" fillId="0" borderId="56" xfId="0" applyNumberFormat="1" applyFont="1" applyFill="1" applyBorder="1" applyAlignment="1">
      <alignment horizontal="center" vertical="center"/>
    </xf>
    <xf numFmtId="0" fontId="31" fillId="0" borderId="67" xfId="0" applyNumberFormat="1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/>
    </xf>
    <xf numFmtId="0" fontId="33" fillId="0" borderId="68" xfId="0" applyFont="1" applyFill="1" applyBorder="1" applyAlignment="1">
      <alignment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/>
    </xf>
    <xf numFmtId="49" fontId="25" fillId="0" borderId="23" xfId="54" applyNumberFormat="1" applyFont="1" applyBorder="1" applyAlignment="1" applyProtection="1">
      <alignment horizontal="center" vertical="justify"/>
      <protection/>
    </xf>
    <xf numFmtId="49" fontId="26" fillId="0" borderId="0" xfId="54" applyNumberFormat="1" applyFont="1" applyBorder="1" applyAlignment="1" applyProtection="1">
      <alignment horizontal="center" vertical="center"/>
      <protection/>
    </xf>
    <xf numFmtId="0" fontId="26" fillId="0" borderId="69" xfId="54" applyFont="1" applyBorder="1" applyAlignment="1" applyProtection="1">
      <alignment horizontal="center" vertical="top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18" fillId="0" borderId="5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3" fillId="0" borderId="50" xfId="33" applyFont="1" applyFill="1" applyBorder="1" applyAlignment="1">
      <alignment horizontal="left" wrapText="1"/>
      <protection/>
    </xf>
    <xf numFmtId="0" fontId="18" fillId="33" borderId="23" xfId="33" applyFont="1" applyFill="1" applyBorder="1" applyAlignment="1">
      <alignment horizontal="center" vertical="center" wrapText="1"/>
      <protection/>
    </xf>
    <xf numFmtId="0" fontId="22" fillId="33" borderId="23" xfId="33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left" wrapText="1"/>
    </xf>
    <xf numFmtId="49" fontId="18" fillId="0" borderId="11" xfId="0" applyNumberFormat="1" applyFont="1" applyFill="1" applyBorder="1" applyAlignment="1">
      <alignment horizontal="center" vertical="center" textRotation="90" wrapText="1"/>
    </xf>
    <xf numFmtId="49" fontId="18" fillId="0" borderId="10" xfId="0" applyNumberFormat="1" applyFont="1" applyFill="1" applyBorder="1" applyAlignment="1">
      <alignment horizontal="center" vertical="center" textRotation="90" wrapText="1"/>
    </xf>
    <xf numFmtId="0" fontId="20" fillId="0" borderId="0" xfId="0" applyNumberFormat="1" applyFont="1" applyFill="1" applyBorder="1" applyAlignment="1">
      <alignment horizontal="left" vertical="center"/>
    </xf>
    <xf numFmtId="49" fontId="18" fillId="0" borderId="7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71" xfId="0" applyNumberFormat="1" applyFont="1" applyFill="1" applyBorder="1" applyAlignment="1">
      <alignment horizontal="center" vertical="center" textRotation="90" wrapText="1"/>
    </xf>
    <xf numFmtId="49" fontId="18" fillId="0" borderId="41" xfId="0" applyNumberFormat="1" applyFont="1" applyFill="1" applyBorder="1" applyAlignment="1">
      <alignment horizontal="center" vertical="center" textRotation="90" wrapText="1"/>
    </xf>
    <xf numFmtId="0" fontId="18" fillId="0" borderId="13" xfId="0" applyNumberFormat="1" applyFont="1" applyFill="1" applyBorder="1" applyAlignment="1">
      <alignment horizontal="center" vertical="center" textRotation="90" wrapText="1"/>
    </xf>
    <xf numFmtId="0" fontId="18" fillId="0" borderId="40" xfId="0" applyNumberFormat="1" applyFont="1" applyFill="1" applyBorder="1" applyAlignment="1">
      <alignment horizontal="center" vertical="center" textRotation="90" wrapText="1"/>
    </xf>
    <xf numFmtId="0" fontId="18" fillId="0" borderId="37" xfId="0" applyNumberFormat="1" applyFont="1" applyFill="1" applyBorder="1" applyAlignment="1">
      <alignment horizontal="center" vertical="center" textRotation="90"/>
    </xf>
    <xf numFmtId="0" fontId="18" fillId="0" borderId="72" xfId="0" applyNumberFormat="1" applyFont="1" applyFill="1" applyBorder="1" applyAlignment="1">
      <alignment horizontal="center" vertical="center" textRotation="90"/>
    </xf>
    <xf numFmtId="0" fontId="18" fillId="0" borderId="42" xfId="0" applyNumberFormat="1" applyFont="1" applyFill="1" applyBorder="1" applyAlignment="1">
      <alignment horizontal="center" vertical="center" textRotation="90"/>
    </xf>
    <xf numFmtId="0" fontId="18" fillId="0" borderId="12" xfId="0" applyNumberFormat="1" applyFont="1" applyFill="1" applyBorder="1" applyAlignment="1">
      <alignment horizontal="center" vertical="top"/>
    </xf>
    <xf numFmtId="0" fontId="18" fillId="0" borderId="69" xfId="0" applyNumberFormat="1" applyFont="1" applyFill="1" applyBorder="1" applyAlignment="1">
      <alignment horizontal="center" vertical="top"/>
    </xf>
    <xf numFmtId="0" fontId="18" fillId="0" borderId="50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vertical="center" wrapText="1"/>
    </xf>
    <xf numFmtId="0" fontId="23" fillId="0" borderId="50" xfId="0" applyFont="1" applyFill="1" applyBorder="1" applyAlignment="1">
      <alignment horizontal="left" vertical="center"/>
    </xf>
    <xf numFmtId="0" fontId="18" fillId="0" borderId="69" xfId="0" applyNumberFormat="1" applyFont="1" applyFill="1" applyBorder="1" applyAlignment="1">
      <alignment horizontal="center" vertical="center" wrapText="1"/>
    </xf>
    <xf numFmtId="0" fontId="18" fillId="0" borderId="71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 wrapText="1"/>
    </xf>
    <xf numFmtId="0" fontId="18" fillId="0" borderId="69" xfId="0" applyNumberFormat="1" applyFont="1" applyFill="1" applyBorder="1" applyAlignment="1">
      <alignment horizontal="center" vertical="center" textRotation="90" wrapText="1"/>
    </xf>
    <xf numFmtId="0" fontId="18" fillId="0" borderId="0" xfId="0" applyNumberFormat="1" applyFont="1" applyFill="1" applyBorder="1" applyAlignment="1">
      <alignment horizontal="center" vertical="center" textRotation="90" wrapText="1"/>
    </xf>
    <xf numFmtId="0" fontId="18" fillId="0" borderId="38" xfId="0" applyNumberFormat="1" applyFont="1" applyFill="1" applyBorder="1" applyAlignment="1">
      <alignment horizontal="center" vertical="center" textRotation="90" wrapText="1"/>
    </xf>
    <xf numFmtId="49" fontId="18" fillId="0" borderId="11" xfId="0" applyNumberFormat="1" applyFont="1" applyFill="1" applyBorder="1" applyAlignment="1">
      <alignment horizontal="center" vertical="center" textRotation="90"/>
    </xf>
    <xf numFmtId="49" fontId="18" fillId="0" borderId="10" xfId="0" applyNumberFormat="1" applyFont="1" applyFill="1" applyBorder="1" applyAlignment="1">
      <alignment horizontal="center" vertical="center" textRotation="90"/>
    </xf>
    <xf numFmtId="49" fontId="18" fillId="0" borderId="12" xfId="0" applyNumberFormat="1" applyFont="1" applyFill="1" applyBorder="1" applyAlignment="1">
      <alignment horizontal="center" vertical="center" textRotation="90" wrapText="1"/>
    </xf>
    <xf numFmtId="49" fontId="18" fillId="0" borderId="38" xfId="0" applyNumberFormat="1" applyFont="1" applyFill="1" applyBorder="1" applyAlignment="1">
      <alignment horizontal="center" vertical="center" textRotation="90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top" wrapText="1"/>
    </xf>
    <xf numFmtId="0" fontId="18" fillId="0" borderId="4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center" textRotation="90"/>
    </xf>
    <xf numFmtId="0" fontId="18" fillId="0" borderId="75" xfId="0" applyFont="1" applyFill="1" applyBorder="1" applyAlignment="1">
      <alignment horizontal="center" vertical="center" textRotation="90"/>
    </xf>
    <xf numFmtId="0" fontId="18" fillId="0" borderId="76" xfId="0" applyFont="1" applyFill="1" applyBorder="1" applyAlignment="1">
      <alignment horizontal="center" vertical="center" textRotation="90"/>
    </xf>
    <xf numFmtId="0" fontId="18" fillId="0" borderId="77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77" xfId="0" applyNumberFormat="1" applyFont="1" applyFill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horizontal="center" vertical="center" wrapText="1"/>
    </xf>
    <xf numFmtId="0" fontId="18" fillId="0" borderId="78" xfId="0" applyNumberFormat="1" applyFont="1" applyFill="1" applyBorder="1" applyAlignment="1">
      <alignment horizontal="center" vertical="center" wrapText="1"/>
    </xf>
    <xf numFmtId="0" fontId="18" fillId="0" borderId="7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79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center" vertical="center" wrapText="1"/>
    </xf>
    <xf numFmtId="0" fontId="18" fillId="0" borderId="77" xfId="0" applyNumberFormat="1" applyFont="1" applyFill="1" applyBorder="1" applyAlignment="1">
      <alignment horizontal="center"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18" fillId="0" borderId="72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79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80" xfId="0" applyNumberFormat="1" applyFont="1" applyFill="1" applyBorder="1" applyAlignment="1">
      <alignment horizontal="center" vertical="center" textRotation="90" wrapText="1"/>
    </xf>
    <xf numFmtId="0" fontId="18" fillId="0" borderId="47" xfId="0" applyNumberFormat="1" applyFont="1" applyFill="1" applyBorder="1" applyAlignment="1">
      <alignment horizontal="center" vertical="center" textRotation="90" wrapText="1"/>
    </xf>
    <xf numFmtId="0" fontId="34" fillId="0" borderId="20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0" fontId="34" fillId="0" borderId="81" xfId="0" applyFont="1" applyFill="1" applyBorder="1" applyAlignment="1">
      <alignment horizontal="left" vertical="center"/>
    </xf>
    <xf numFmtId="0" fontId="31" fillId="0" borderId="82" xfId="0" applyNumberFormat="1" applyFont="1" applyFill="1" applyBorder="1" applyAlignment="1">
      <alignment horizontal="left" vertical="center" wrapText="1" shrinkToFit="1"/>
    </xf>
    <xf numFmtId="0" fontId="32" fillId="0" borderId="50" xfId="0" applyFont="1" applyFill="1" applyBorder="1" applyAlignment="1">
      <alignment horizontal="left" vertical="center" shrinkToFit="1"/>
    </xf>
    <xf numFmtId="0" fontId="32" fillId="0" borderId="51" xfId="0" applyFont="1" applyFill="1" applyBorder="1" applyAlignment="1">
      <alignment horizontal="left" vertical="center" shrinkToFi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29" fillId="0" borderId="86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right" vertical="center" wrapText="1" shrinkToFit="1"/>
    </xf>
    <xf numFmtId="0" fontId="31" fillId="0" borderId="60" xfId="0" applyFont="1" applyFill="1" applyBorder="1" applyAlignment="1">
      <alignment horizontal="right" vertical="center" wrapText="1" shrinkToFit="1"/>
    </xf>
    <xf numFmtId="0" fontId="31" fillId="0" borderId="25" xfId="0" applyFont="1" applyFill="1" applyBorder="1" applyAlignment="1">
      <alignment horizontal="right" vertical="center" wrapText="1" shrinkToFit="1"/>
    </xf>
    <xf numFmtId="0" fontId="31" fillId="0" borderId="83" xfId="0" applyFont="1" applyFill="1" applyBorder="1" applyAlignment="1">
      <alignment horizontal="right" vertical="center" wrapText="1" shrinkToFi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18" fillId="0" borderId="37" xfId="0" applyFont="1" applyFill="1" applyBorder="1" applyAlignment="1">
      <alignment horizontal="center" vertical="center" textRotation="90" wrapText="1"/>
    </xf>
    <xf numFmtId="0" fontId="18" fillId="0" borderId="42" xfId="0" applyFont="1" applyFill="1" applyBorder="1" applyAlignment="1">
      <alignment horizontal="center" vertical="center" textRotation="90" wrapText="1"/>
    </xf>
    <xf numFmtId="0" fontId="18" fillId="0" borderId="44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83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vertical="center" wrapText="1"/>
    </xf>
    <xf numFmtId="0" fontId="35" fillId="0" borderId="48" xfId="0" applyFont="1" applyFill="1" applyBorder="1" applyAlignment="1">
      <alignment vertical="center" wrapText="1"/>
    </xf>
    <xf numFmtId="0" fontId="35" fillId="0" borderId="88" xfId="0" applyFont="1" applyFill="1" applyBorder="1" applyAlignment="1">
      <alignment vertical="center" wrapText="1"/>
    </xf>
    <xf numFmtId="0" fontId="31" fillId="0" borderId="89" xfId="0" applyNumberFormat="1" applyFont="1" applyFill="1" applyBorder="1" applyAlignment="1">
      <alignment horizontal="left" vertical="center" wrapText="1" shrinkToFit="1"/>
    </xf>
    <xf numFmtId="0" fontId="32" fillId="0" borderId="23" xfId="0" applyFont="1" applyFill="1" applyBorder="1" applyAlignment="1">
      <alignment horizontal="left" vertical="center" shrinkToFit="1"/>
    </xf>
    <xf numFmtId="0" fontId="32" fillId="0" borderId="33" xfId="0" applyFont="1" applyFill="1" applyBorder="1" applyAlignment="1">
      <alignment horizontal="left" vertical="center" shrinkToFit="1"/>
    </xf>
    <xf numFmtId="0" fontId="34" fillId="0" borderId="23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vertical="center" wrapText="1"/>
    </xf>
    <xf numFmtId="0" fontId="35" fillId="0" borderId="90" xfId="0" applyFont="1" applyFill="1" applyBorder="1" applyAlignment="1">
      <alignment vertical="center" wrapText="1"/>
    </xf>
    <xf numFmtId="0" fontId="34" fillId="34" borderId="86" xfId="0" applyFont="1" applyFill="1" applyBorder="1" applyAlignment="1">
      <alignment horizontal="left" vertical="center" wrapText="1"/>
    </xf>
    <xf numFmtId="0" fontId="34" fillId="34" borderId="50" xfId="0" applyFont="1" applyFill="1" applyBorder="1" applyAlignment="1">
      <alignment horizontal="left" vertical="center" wrapText="1"/>
    </xf>
    <xf numFmtId="0" fontId="34" fillId="34" borderId="91" xfId="0" applyFont="1" applyFill="1" applyBorder="1" applyAlignment="1">
      <alignment horizontal="left" vertical="center" wrapText="1"/>
    </xf>
    <xf numFmtId="0" fontId="34" fillId="0" borderId="86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4" fillId="0" borderId="91" xfId="0" applyFont="1" applyFill="1" applyBorder="1" applyAlignment="1">
      <alignment horizontal="left" vertical="center" wrapText="1"/>
    </xf>
    <xf numFmtId="0" fontId="31" fillId="0" borderId="77" xfId="0" applyFont="1" applyFill="1" applyBorder="1" applyAlignment="1">
      <alignment horizontal="right" vertical="center" wrapText="1" shrinkToFit="1"/>
    </xf>
    <xf numFmtId="0" fontId="31" fillId="0" borderId="70" xfId="0" applyFont="1" applyFill="1" applyBorder="1" applyAlignment="1">
      <alignment horizontal="right" vertical="center" wrapText="1" shrinkToFit="1"/>
    </xf>
    <xf numFmtId="0" fontId="31" fillId="0" borderId="78" xfId="0" applyFont="1" applyFill="1" applyBorder="1" applyAlignment="1">
      <alignment horizontal="right" vertical="center" wrapText="1" shrinkToFit="1"/>
    </xf>
    <xf numFmtId="0" fontId="31" fillId="0" borderId="20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0" fontId="31" fillId="0" borderId="83" xfId="0" applyFont="1" applyFill="1" applyBorder="1" applyAlignment="1">
      <alignment horizontal="left" vertical="center"/>
    </xf>
    <xf numFmtId="0" fontId="31" fillId="0" borderId="70" xfId="0" applyFont="1" applyFill="1" applyBorder="1" applyAlignment="1">
      <alignment horizontal="center" vertical="center" textRotation="90"/>
    </xf>
    <xf numFmtId="0" fontId="31" fillId="0" borderId="0" xfId="0" applyFont="1" applyFill="1" applyBorder="1" applyAlignment="1">
      <alignment horizontal="center" vertical="center" textRotation="90"/>
    </xf>
    <xf numFmtId="0" fontId="31" fillId="0" borderId="7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31" fillId="0" borderId="86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86" xfId="0" applyNumberFormat="1" applyFont="1" applyFill="1" applyBorder="1" applyAlignment="1">
      <alignment horizontal="center" vertical="center"/>
    </xf>
    <xf numFmtId="0" fontId="31" fillId="0" borderId="50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74" xfId="0" applyNumberFormat="1" applyFont="1" applyFill="1" applyBorder="1" applyAlignment="1">
      <alignment horizontal="center" vertical="center"/>
    </xf>
    <xf numFmtId="0" fontId="31" fillId="0" borderId="48" xfId="0" applyNumberFormat="1" applyFont="1" applyFill="1" applyBorder="1" applyAlignment="1">
      <alignment horizontal="center" vertical="center"/>
    </xf>
    <xf numFmtId="0" fontId="31" fillId="0" borderId="49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49" fontId="31" fillId="0" borderId="0" xfId="0" applyNumberFormat="1" applyFont="1" applyFill="1" applyBorder="1" applyAlignment="1">
      <alignment horizontal="left" vertical="center" wrapText="1"/>
    </xf>
    <xf numFmtId="0" fontId="31" fillId="0" borderId="92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center" vertical="center"/>
    </xf>
    <xf numFmtId="0" fontId="31" fillId="0" borderId="77" xfId="0" applyNumberFormat="1" applyFont="1" applyFill="1" applyBorder="1" applyAlignment="1">
      <alignment horizontal="center" vertical="center"/>
    </xf>
    <xf numFmtId="0" fontId="31" fillId="0" borderId="70" xfId="0" applyNumberFormat="1" applyFont="1" applyFill="1" applyBorder="1" applyAlignment="1">
      <alignment horizontal="center" vertical="center"/>
    </xf>
    <xf numFmtId="0" fontId="31" fillId="0" borderId="78" xfId="0" applyNumberFormat="1" applyFont="1" applyFill="1" applyBorder="1" applyAlignment="1">
      <alignment horizontal="center" vertical="center"/>
    </xf>
    <xf numFmtId="0" fontId="31" fillId="0" borderId="72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31" fillId="0" borderId="73" xfId="0" applyNumberFormat="1" applyFont="1" applyFill="1" applyBorder="1" applyAlignment="1">
      <alignment horizontal="center" vertical="center"/>
    </xf>
    <xf numFmtId="0" fontId="31" fillId="0" borderId="60" xfId="0" applyNumberFormat="1" applyFont="1" applyFill="1" applyBorder="1" applyAlignment="1">
      <alignment horizontal="center" vertical="center"/>
    </xf>
    <xf numFmtId="0" fontId="31" fillId="0" borderId="87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left" vertical="center"/>
    </xf>
    <xf numFmtId="0" fontId="34" fillId="0" borderId="74" xfId="0" applyFont="1" applyFill="1" applyBorder="1" applyAlignment="1">
      <alignment horizontal="left" vertical="center" wrapText="1"/>
    </xf>
    <xf numFmtId="0" fontId="34" fillId="0" borderId="95" xfId="0" applyFont="1" applyFill="1" applyBorder="1" applyAlignment="1">
      <alignment horizontal="left" vertical="center" wrapText="1"/>
    </xf>
    <xf numFmtId="0" fontId="31" fillId="0" borderId="86" xfId="0" applyNumberFormat="1" applyFont="1" applyFill="1" applyBorder="1" applyAlignment="1">
      <alignment horizontal="left" vertical="center" wrapText="1" shrinkToFit="1"/>
    </xf>
    <xf numFmtId="0" fontId="31" fillId="0" borderId="50" xfId="0" applyNumberFormat="1" applyFont="1" applyFill="1" applyBorder="1" applyAlignment="1">
      <alignment horizontal="left" vertical="center" wrapText="1" shrinkToFit="1"/>
    </xf>
    <xf numFmtId="0" fontId="31" fillId="0" borderId="51" xfId="0" applyNumberFormat="1" applyFont="1" applyFill="1" applyBorder="1" applyAlignment="1">
      <alignment horizontal="left" vertical="center" wrapText="1" shrinkToFit="1"/>
    </xf>
    <xf numFmtId="0" fontId="34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right" vertical="center"/>
    </xf>
    <xf numFmtId="0" fontId="32" fillId="0" borderId="83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right" vertical="center"/>
    </xf>
    <xf numFmtId="0" fontId="31" fillId="0" borderId="25" xfId="0" applyFont="1" applyFill="1" applyBorder="1" applyAlignment="1">
      <alignment horizontal="right" vertical="center"/>
    </xf>
    <xf numFmtId="0" fontId="31" fillId="0" borderId="83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right" vertical="center" shrinkToFit="1"/>
    </xf>
    <xf numFmtId="0" fontId="31" fillId="0" borderId="25" xfId="0" applyFont="1" applyFill="1" applyBorder="1" applyAlignment="1">
      <alignment horizontal="right" vertical="center" shrinkToFit="1"/>
    </xf>
    <xf numFmtId="0" fontId="31" fillId="0" borderId="83" xfId="0" applyFont="1" applyFill="1" applyBorder="1" applyAlignment="1">
      <alignment horizontal="right" vertical="center" shrinkToFit="1"/>
    </xf>
    <xf numFmtId="49" fontId="27" fillId="0" borderId="0" xfId="33" applyNumberFormat="1" applyFont="1" applyFill="1" applyBorder="1" applyAlignment="1">
      <alignment horizontal="left" vertical="justify"/>
      <protection/>
    </xf>
    <xf numFmtId="0" fontId="25" fillId="0" borderId="2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0" fontId="25" fillId="0" borderId="97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left" vertical="center"/>
    </xf>
    <xf numFmtId="0" fontId="31" fillId="0" borderId="92" xfId="0" applyNumberFormat="1" applyFont="1" applyFill="1" applyBorder="1" applyAlignment="1">
      <alignment horizontal="center" vertical="center"/>
    </xf>
    <xf numFmtId="0" fontId="31" fillId="0" borderId="93" xfId="0" applyNumberFormat="1" applyFont="1" applyFill="1" applyBorder="1" applyAlignment="1">
      <alignment horizontal="center" vertical="center"/>
    </xf>
    <xf numFmtId="0" fontId="31" fillId="0" borderId="94" xfId="0" applyNumberFormat="1" applyFont="1" applyFill="1" applyBorder="1" applyAlignment="1">
      <alignment horizontal="center" vertical="center"/>
    </xf>
    <xf numFmtId="0" fontId="31" fillId="0" borderId="98" xfId="0" applyNumberFormat="1" applyFont="1" applyFill="1" applyBorder="1" applyAlignment="1">
      <alignment horizontal="left" vertical="center" wrapText="1" shrinkToFit="1"/>
    </xf>
    <xf numFmtId="0" fontId="31" fillId="0" borderId="48" xfId="0" applyNumberFormat="1" applyFont="1" applyFill="1" applyBorder="1" applyAlignment="1">
      <alignment horizontal="left" vertical="center" wrapText="1" shrinkToFit="1"/>
    </xf>
    <xf numFmtId="0" fontId="31" fillId="0" borderId="49" xfId="0" applyNumberFormat="1" applyFont="1" applyFill="1" applyBorder="1" applyAlignment="1">
      <alignment horizontal="left" vertical="center" wrapText="1" shrinkToFit="1"/>
    </xf>
    <xf numFmtId="0" fontId="31" fillId="0" borderId="79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79" xfId="0" applyNumberFormat="1" applyFont="1" applyFill="1" applyBorder="1" applyAlignment="1">
      <alignment horizontal="left" vertical="center" wrapText="1" shrinkToFit="1"/>
    </xf>
    <xf numFmtId="0" fontId="31" fillId="0" borderId="23" xfId="0" applyNumberFormat="1" applyFont="1" applyFill="1" applyBorder="1" applyAlignment="1">
      <alignment horizontal="left" vertical="center" wrapText="1" shrinkToFit="1"/>
    </xf>
    <xf numFmtId="0" fontId="31" fillId="0" borderId="33" xfId="0" applyNumberFormat="1" applyFont="1" applyFill="1" applyBorder="1" applyAlignment="1">
      <alignment horizontal="left" vertical="center" wrapText="1" shrinkToFit="1"/>
    </xf>
    <xf numFmtId="0" fontId="31" fillId="0" borderId="86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34" borderId="86" xfId="0" applyNumberFormat="1" applyFont="1" applyFill="1" applyBorder="1" applyAlignment="1">
      <alignment horizontal="left" vertical="center" wrapText="1" shrinkToFit="1"/>
    </xf>
    <xf numFmtId="0" fontId="31" fillId="34" borderId="50" xfId="0" applyNumberFormat="1" applyFont="1" applyFill="1" applyBorder="1" applyAlignment="1">
      <alignment horizontal="left" vertical="center" wrapText="1" shrinkToFit="1"/>
    </xf>
    <xf numFmtId="0" fontId="31" fillId="34" borderId="51" xfId="0" applyNumberFormat="1" applyFont="1" applyFill="1" applyBorder="1" applyAlignment="1">
      <alignment horizontal="left" vertical="center" wrapText="1" shrinkToFit="1"/>
    </xf>
    <xf numFmtId="0" fontId="31" fillId="0" borderId="20" xfId="0" applyFont="1" applyFill="1" applyBorder="1" applyAlignment="1">
      <alignment horizontal="right" vertical="center" wrapText="1" shrinkToFit="1"/>
    </xf>
    <xf numFmtId="0" fontId="31" fillId="0" borderId="20" xfId="0" applyFont="1" applyFill="1" applyBorder="1" applyAlignment="1">
      <alignment horizontal="center" vertical="center" wrapText="1" shrinkToFit="1"/>
    </xf>
    <xf numFmtId="0" fontId="31" fillId="0" borderId="25" xfId="0" applyFont="1" applyFill="1" applyBorder="1" applyAlignment="1">
      <alignment horizontal="center" vertical="center" wrapText="1" shrinkToFit="1"/>
    </xf>
    <xf numFmtId="0" fontId="31" fillId="0" borderId="83" xfId="0" applyFont="1" applyFill="1" applyBorder="1" applyAlignment="1">
      <alignment horizontal="center" vertical="center" wrapText="1" shrinkToFit="1"/>
    </xf>
    <xf numFmtId="0" fontId="31" fillId="0" borderId="73" xfId="0" applyFont="1" applyFill="1" applyBorder="1" applyAlignment="1">
      <alignment horizontal="left" vertical="center" wrapText="1"/>
    </xf>
    <xf numFmtId="0" fontId="31" fillId="0" borderId="63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4" fillId="0" borderId="66" xfId="0" applyFont="1" applyFill="1" applyBorder="1" applyAlignment="1">
      <alignment horizontal="left" vertical="center" wrapText="1"/>
    </xf>
    <xf numFmtId="0" fontId="34" fillId="0" borderId="56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2438400</xdr:colOff>
      <xdr:row>0</xdr:row>
      <xdr:rowOff>419100</xdr:rowOff>
    </xdr:from>
    <xdr:to>
      <xdr:col>20</xdr:col>
      <xdr:colOff>381000</xdr:colOff>
      <xdr:row>2</xdr:row>
      <xdr:rowOff>428625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9100"/>
          <a:ext cx="1152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7"/>
  <sheetViews>
    <sheetView tabSelected="1" view="pageBreakPreview" zoomScale="20" zoomScaleNormal="30" zoomScaleSheetLayoutView="20" zoomScalePageLayoutView="0" workbookViewId="0" topLeftCell="A19">
      <selection activeCell="T27" sqref="T27:V28"/>
    </sheetView>
  </sheetViews>
  <sheetFormatPr defaultColWidth="10.125" defaultRowHeight="12.75"/>
  <cols>
    <col min="1" max="1" width="21.375" style="6" customWidth="1"/>
    <col min="2" max="2" width="17.375" style="6" customWidth="1"/>
    <col min="3" max="18" width="6.25390625" style="6" hidden="1" customWidth="1"/>
    <col min="19" max="19" width="1.37890625" style="6" hidden="1" customWidth="1"/>
    <col min="20" max="20" width="42.125" style="6" customWidth="1"/>
    <col min="21" max="21" width="98.625" style="39" customWidth="1"/>
    <col min="22" max="22" width="36.25390625" style="40" customWidth="1"/>
    <col min="23" max="23" width="12.75390625" style="41" customWidth="1"/>
    <col min="24" max="24" width="25.75390625" style="42" customWidth="1"/>
    <col min="25" max="27" width="12.75390625" style="42" customWidth="1"/>
    <col min="28" max="28" width="16.75390625" style="42" customWidth="1"/>
    <col min="29" max="29" width="16.00390625" style="42" customWidth="1"/>
    <col min="30" max="30" width="31.375" style="3" customWidth="1"/>
    <col min="31" max="32" width="30.75390625" style="3" customWidth="1"/>
    <col min="33" max="41" width="20.75390625" style="3" customWidth="1"/>
    <col min="42" max="57" width="20.75390625" style="6" customWidth="1"/>
    <col min="58" max="59" width="10.125" style="6" customWidth="1"/>
    <col min="60" max="60" width="1.12109375" style="6" customWidth="1"/>
    <col min="61" max="16384" width="10.125" style="6" customWidth="1"/>
  </cols>
  <sheetData>
    <row r="1" spans="2:53" ht="75" customHeight="1">
      <c r="B1" s="278" t="s">
        <v>58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</row>
    <row r="2" spans="2:53" ht="12.75" customHeight="1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</row>
    <row r="3" spans="2:53" ht="68.25" customHeight="1">
      <c r="B3" s="280" t="s">
        <v>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</row>
    <row r="4" spans="2:57" ht="48.7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281" t="s">
        <v>43</v>
      </c>
      <c r="U4" s="281"/>
      <c r="V4" s="4"/>
      <c r="W4" s="4"/>
      <c r="X4" s="282" t="s">
        <v>100</v>
      </c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4"/>
      <c r="AR4" s="4"/>
      <c r="AS4" s="4"/>
      <c r="AT4" s="4"/>
      <c r="AU4" s="45"/>
      <c r="AV4" s="9"/>
      <c r="AW4" s="2"/>
      <c r="AX4" s="2"/>
      <c r="AY4" s="2"/>
      <c r="AZ4" s="283" t="s">
        <v>73</v>
      </c>
      <c r="BA4" s="283"/>
      <c r="BB4" s="283"/>
      <c r="BC4" s="283"/>
      <c r="BD4" s="283"/>
      <c r="BE4" s="283"/>
    </row>
    <row r="5" spans="2:57" ht="80.25" customHeight="1">
      <c r="B5" s="276" t="s">
        <v>96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60"/>
      <c r="X5" s="282" t="s">
        <v>99</v>
      </c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78"/>
      <c r="AP5" s="78"/>
      <c r="AQ5" s="78"/>
      <c r="AR5" s="78"/>
      <c r="AS5" s="78"/>
      <c r="AT5" s="5"/>
      <c r="AU5" s="45" t="s">
        <v>1</v>
      </c>
      <c r="AV5" s="9"/>
      <c r="AW5" s="2"/>
      <c r="AX5" s="2"/>
      <c r="AY5" s="2"/>
      <c r="AZ5" s="284" t="s">
        <v>74</v>
      </c>
      <c r="BA5" s="284"/>
      <c r="BB5" s="284"/>
      <c r="BC5" s="284"/>
      <c r="BD5" s="284"/>
      <c r="BE5" s="284"/>
    </row>
    <row r="6" spans="23:57" ht="57.75" customHeight="1">
      <c r="W6" s="60"/>
      <c r="X6" s="44"/>
      <c r="Y6" s="44"/>
      <c r="Z6" s="44"/>
      <c r="AA6" s="44"/>
      <c r="AB6" s="44"/>
      <c r="AC6" s="44"/>
      <c r="AD6" s="44"/>
      <c r="AE6" s="44"/>
      <c r="AF6" s="44"/>
      <c r="AG6" s="5"/>
      <c r="AH6" s="5"/>
      <c r="AI6" s="5"/>
      <c r="AJ6" s="5"/>
      <c r="AK6" s="5"/>
      <c r="AL6" s="5"/>
      <c r="AM6" s="5"/>
      <c r="AN6" s="5"/>
      <c r="AO6" s="5"/>
      <c r="AP6" s="5"/>
      <c r="AQ6" s="12"/>
      <c r="AR6" s="13"/>
      <c r="AS6" s="5"/>
      <c r="AT6" s="5"/>
      <c r="AU6" s="1" t="s">
        <v>3</v>
      </c>
      <c r="AV6" s="2"/>
      <c r="AW6" s="2"/>
      <c r="AX6" s="2"/>
      <c r="AY6" s="2"/>
      <c r="AZ6" s="284" t="s">
        <v>4</v>
      </c>
      <c r="BA6" s="284"/>
      <c r="BB6" s="284"/>
      <c r="BC6" s="284"/>
      <c r="BD6" s="284"/>
      <c r="BE6" s="284"/>
    </row>
    <row r="7" spans="1:57" ht="78.75" customHeight="1">
      <c r="A7" s="277" t="s">
        <v>97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85" t="s">
        <v>47</v>
      </c>
      <c r="X7" s="285"/>
      <c r="Y7" s="285"/>
      <c r="Z7" s="285"/>
      <c r="AA7" s="285"/>
      <c r="AB7" s="285"/>
      <c r="AC7" s="271" t="s">
        <v>2</v>
      </c>
      <c r="AD7" s="286" t="s">
        <v>71</v>
      </c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14"/>
      <c r="AU7" s="1" t="s">
        <v>5</v>
      </c>
      <c r="AV7" s="2"/>
      <c r="AW7" s="2"/>
      <c r="AX7" s="2"/>
      <c r="AY7" s="2"/>
      <c r="AZ7" s="287" t="s">
        <v>45</v>
      </c>
      <c r="BA7" s="287"/>
      <c r="BB7" s="287"/>
      <c r="BC7" s="287"/>
      <c r="BD7" s="287"/>
      <c r="BE7" s="287"/>
    </row>
    <row r="8" spans="20:57" ht="72" customHeight="1">
      <c r="T8" s="292" t="s">
        <v>98</v>
      </c>
      <c r="U8" s="292"/>
      <c r="V8" s="292"/>
      <c r="W8" s="288" t="s">
        <v>89</v>
      </c>
      <c r="X8" s="288"/>
      <c r="Y8" s="288"/>
      <c r="Z8" s="288"/>
      <c r="AA8" s="288"/>
      <c r="AB8" s="288"/>
      <c r="AC8" s="288"/>
      <c r="AD8" s="289" t="s">
        <v>90</v>
      </c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14"/>
      <c r="AU8" s="1" t="s">
        <v>6</v>
      </c>
      <c r="AV8" s="46"/>
      <c r="AW8" s="46"/>
      <c r="AX8" s="46"/>
      <c r="AY8" s="46"/>
      <c r="AZ8" s="290" t="s">
        <v>59</v>
      </c>
      <c r="BA8" s="291"/>
      <c r="BB8" s="291"/>
      <c r="BC8" s="291"/>
      <c r="BD8" s="291"/>
      <c r="BE8" s="291"/>
    </row>
    <row r="9" spans="20:57" ht="48" customHeight="1">
      <c r="T9" s="292"/>
      <c r="U9" s="292"/>
      <c r="V9" s="292"/>
      <c r="W9" s="309" t="s">
        <v>46</v>
      </c>
      <c r="X9" s="309"/>
      <c r="Y9" s="309"/>
      <c r="Z9" s="309"/>
      <c r="AA9" s="309"/>
      <c r="AB9" s="309"/>
      <c r="AC9" s="309"/>
      <c r="AD9" s="310" t="s">
        <v>59</v>
      </c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14"/>
      <c r="AU9" s="61"/>
      <c r="AV9" s="62"/>
      <c r="AW9" s="62"/>
      <c r="AX9" s="62"/>
      <c r="AY9" s="62"/>
      <c r="AZ9" s="290" t="s">
        <v>91</v>
      </c>
      <c r="BA9" s="291"/>
      <c r="BB9" s="291"/>
      <c r="BC9" s="291"/>
      <c r="BD9" s="291"/>
      <c r="BE9" s="291"/>
    </row>
    <row r="10" spans="21:57" ht="48" customHeight="1">
      <c r="U10" s="47"/>
      <c r="V10" s="47"/>
      <c r="W10" s="295" t="s">
        <v>7</v>
      </c>
      <c r="X10" s="295"/>
      <c r="Y10" s="295"/>
      <c r="Z10" s="295"/>
      <c r="AA10" s="272"/>
      <c r="AB10" s="272"/>
      <c r="AC10" s="271" t="s">
        <v>2</v>
      </c>
      <c r="AD10" s="447" t="s">
        <v>72</v>
      </c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15"/>
      <c r="AU10" s="61"/>
      <c r="AV10" s="62"/>
      <c r="AW10" s="62"/>
      <c r="AX10" s="62"/>
      <c r="AY10" s="62"/>
      <c r="AZ10" s="290" t="s">
        <v>92</v>
      </c>
      <c r="BA10" s="291"/>
      <c r="BB10" s="291"/>
      <c r="BC10" s="291"/>
      <c r="BD10" s="291"/>
      <c r="BE10" s="291"/>
    </row>
    <row r="11" spans="21:41" ht="48" customHeight="1" thickBot="1">
      <c r="U11" s="47"/>
      <c r="V11" s="47"/>
      <c r="W11" s="48"/>
      <c r="AA11" s="49"/>
      <c r="AB11" s="3"/>
      <c r="AC11" s="3"/>
      <c r="AK11" s="6"/>
      <c r="AL11" s="6"/>
      <c r="AM11" s="6"/>
      <c r="AN11" s="6"/>
      <c r="AO11" s="6"/>
    </row>
    <row r="12" spans="2:58" s="50" customFormat="1" ht="84.75" customHeight="1" thickBot="1" thickTop="1">
      <c r="B12" s="326" t="s">
        <v>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329" t="s">
        <v>9</v>
      </c>
      <c r="U12" s="330"/>
      <c r="V12" s="331"/>
      <c r="W12" s="335" t="s">
        <v>10</v>
      </c>
      <c r="X12" s="336"/>
      <c r="Y12" s="336"/>
      <c r="Z12" s="336"/>
      <c r="AA12" s="336"/>
      <c r="AB12" s="336"/>
      <c r="AC12" s="336"/>
      <c r="AD12" s="337"/>
      <c r="AE12" s="335" t="s">
        <v>11</v>
      </c>
      <c r="AF12" s="337"/>
      <c r="AG12" s="343" t="s">
        <v>12</v>
      </c>
      <c r="AH12" s="344"/>
      <c r="AI12" s="344"/>
      <c r="AJ12" s="344"/>
      <c r="AK12" s="344"/>
      <c r="AL12" s="344"/>
      <c r="AM12" s="344"/>
      <c r="AN12" s="344"/>
      <c r="AO12" s="349" t="s">
        <v>13</v>
      </c>
      <c r="AP12" s="296" t="s">
        <v>14</v>
      </c>
      <c r="AQ12" s="296"/>
      <c r="AR12" s="296"/>
      <c r="AS12" s="296"/>
      <c r="AT12" s="296"/>
      <c r="AU12" s="296"/>
      <c r="AV12" s="296"/>
      <c r="AW12" s="296"/>
      <c r="AX12" s="357" t="s">
        <v>60</v>
      </c>
      <c r="AY12" s="358"/>
      <c r="AZ12" s="358"/>
      <c r="BA12" s="358"/>
      <c r="BB12" s="358"/>
      <c r="BC12" s="358"/>
      <c r="BD12" s="358"/>
      <c r="BE12" s="359"/>
      <c r="BF12" s="63"/>
    </row>
    <row r="13" spans="2:58" s="50" customFormat="1" ht="51.75" customHeight="1">
      <c r="B13" s="327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332"/>
      <c r="U13" s="333"/>
      <c r="V13" s="334"/>
      <c r="W13" s="338"/>
      <c r="X13" s="339"/>
      <c r="Y13" s="339"/>
      <c r="Z13" s="339"/>
      <c r="AA13" s="339"/>
      <c r="AB13" s="339"/>
      <c r="AC13" s="339"/>
      <c r="AD13" s="340"/>
      <c r="AE13" s="338"/>
      <c r="AF13" s="340"/>
      <c r="AG13" s="345"/>
      <c r="AH13" s="346"/>
      <c r="AI13" s="346"/>
      <c r="AJ13" s="346"/>
      <c r="AK13" s="346"/>
      <c r="AL13" s="346"/>
      <c r="AM13" s="346"/>
      <c r="AN13" s="346"/>
      <c r="AO13" s="350"/>
      <c r="AP13" s="297"/>
      <c r="AQ13" s="297"/>
      <c r="AR13" s="297"/>
      <c r="AS13" s="297"/>
      <c r="AT13" s="297"/>
      <c r="AU13" s="297"/>
      <c r="AV13" s="297"/>
      <c r="AW13" s="297"/>
      <c r="AX13" s="360" t="s">
        <v>75</v>
      </c>
      <c r="AY13" s="361"/>
      <c r="AZ13" s="361"/>
      <c r="BA13" s="361"/>
      <c r="BB13" s="361"/>
      <c r="BC13" s="361"/>
      <c r="BD13" s="361"/>
      <c r="BE13" s="362"/>
      <c r="BF13" s="64"/>
    </row>
    <row r="14" spans="2:58" s="50" customFormat="1" ht="48.75" customHeight="1">
      <c r="B14" s="327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332"/>
      <c r="U14" s="333"/>
      <c r="V14" s="334"/>
      <c r="W14" s="338"/>
      <c r="X14" s="339"/>
      <c r="Y14" s="339"/>
      <c r="Z14" s="339"/>
      <c r="AA14" s="339"/>
      <c r="AB14" s="339"/>
      <c r="AC14" s="339"/>
      <c r="AD14" s="340"/>
      <c r="AE14" s="341"/>
      <c r="AF14" s="342"/>
      <c r="AG14" s="347"/>
      <c r="AH14" s="348"/>
      <c r="AI14" s="348"/>
      <c r="AJ14" s="348"/>
      <c r="AK14" s="348"/>
      <c r="AL14" s="348"/>
      <c r="AM14" s="348"/>
      <c r="AN14" s="348"/>
      <c r="AO14" s="350"/>
      <c r="AP14" s="298"/>
      <c r="AQ14" s="298"/>
      <c r="AR14" s="298"/>
      <c r="AS14" s="298"/>
      <c r="AT14" s="298"/>
      <c r="AU14" s="298"/>
      <c r="AV14" s="298"/>
      <c r="AW14" s="298"/>
      <c r="AX14" s="363" t="s">
        <v>101</v>
      </c>
      <c r="AY14" s="364"/>
      <c r="AZ14" s="364"/>
      <c r="BA14" s="364"/>
      <c r="BB14" s="364"/>
      <c r="BC14" s="364"/>
      <c r="BD14" s="364"/>
      <c r="BE14" s="365"/>
      <c r="BF14" s="65"/>
    </row>
    <row r="15" spans="2:57" s="50" customFormat="1" ht="48" customHeight="1" thickBot="1">
      <c r="B15" s="327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332"/>
      <c r="U15" s="333"/>
      <c r="V15" s="334"/>
      <c r="W15" s="338"/>
      <c r="X15" s="339"/>
      <c r="Y15" s="339"/>
      <c r="Z15" s="339"/>
      <c r="AA15" s="339"/>
      <c r="AB15" s="339"/>
      <c r="AC15" s="339"/>
      <c r="AD15" s="340"/>
      <c r="AE15" s="303" t="s">
        <v>15</v>
      </c>
      <c r="AF15" s="301" t="s">
        <v>16</v>
      </c>
      <c r="AG15" s="303" t="s">
        <v>17</v>
      </c>
      <c r="AH15" s="306" t="s">
        <v>18</v>
      </c>
      <c r="AI15" s="307"/>
      <c r="AJ15" s="307"/>
      <c r="AK15" s="307"/>
      <c r="AL15" s="307"/>
      <c r="AM15" s="307"/>
      <c r="AN15" s="308"/>
      <c r="AO15" s="350"/>
      <c r="AP15" s="299" t="s">
        <v>19</v>
      </c>
      <c r="AQ15" s="293" t="s">
        <v>20</v>
      </c>
      <c r="AR15" s="293" t="s">
        <v>21</v>
      </c>
      <c r="AS15" s="318" t="s">
        <v>22</v>
      </c>
      <c r="AT15" s="318" t="s">
        <v>23</v>
      </c>
      <c r="AU15" s="293" t="s">
        <v>24</v>
      </c>
      <c r="AV15" s="293" t="s">
        <v>25</v>
      </c>
      <c r="AW15" s="320" t="s">
        <v>26</v>
      </c>
      <c r="AX15" s="322" t="s">
        <v>76</v>
      </c>
      <c r="AY15" s="323"/>
      <c r="AZ15" s="323"/>
      <c r="BA15" s="323"/>
      <c r="BB15" s="322" t="s">
        <v>77</v>
      </c>
      <c r="BC15" s="323"/>
      <c r="BD15" s="323"/>
      <c r="BE15" s="368"/>
    </row>
    <row r="16" spans="2:63" s="51" customFormat="1" ht="39" customHeight="1">
      <c r="B16" s="327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332"/>
      <c r="U16" s="333"/>
      <c r="V16" s="334"/>
      <c r="W16" s="338"/>
      <c r="X16" s="339"/>
      <c r="Y16" s="339"/>
      <c r="Z16" s="339"/>
      <c r="AA16" s="339"/>
      <c r="AB16" s="339"/>
      <c r="AC16" s="339"/>
      <c r="AD16" s="340"/>
      <c r="AE16" s="305"/>
      <c r="AF16" s="302"/>
      <c r="AG16" s="304"/>
      <c r="AH16" s="369" t="s">
        <v>62</v>
      </c>
      <c r="AI16" s="311"/>
      <c r="AJ16" s="369" t="s">
        <v>63</v>
      </c>
      <c r="AK16" s="312"/>
      <c r="AL16" s="311" t="s">
        <v>64</v>
      </c>
      <c r="AM16" s="312"/>
      <c r="AN16" s="315" t="s">
        <v>57</v>
      </c>
      <c r="AO16" s="350"/>
      <c r="AP16" s="300"/>
      <c r="AQ16" s="294"/>
      <c r="AR16" s="294"/>
      <c r="AS16" s="319"/>
      <c r="AT16" s="319"/>
      <c r="AU16" s="294"/>
      <c r="AV16" s="294"/>
      <c r="AW16" s="321"/>
      <c r="AX16" s="324" t="s">
        <v>44</v>
      </c>
      <c r="AY16" s="325"/>
      <c r="AZ16" s="325"/>
      <c r="BA16" s="325"/>
      <c r="BB16" s="324" t="s">
        <v>44</v>
      </c>
      <c r="BC16" s="325"/>
      <c r="BD16" s="325"/>
      <c r="BE16" s="381"/>
      <c r="BK16" s="375"/>
    </row>
    <row r="17" spans="2:63" s="51" customFormat="1" ht="75.75" customHeight="1">
      <c r="B17" s="327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332"/>
      <c r="U17" s="333"/>
      <c r="V17" s="334"/>
      <c r="W17" s="338"/>
      <c r="X17" s="339"/>
      <c r="Y17" s="339"/>
      <c r="Z17" s="339"/>
      <c r="AA17" s="339"/>
      <c r="AB17" s="339"/>
      <c r="AC17" s="339"/>
      <c r="AD17" s="340"/>
      <c r="AE17" s="305"/>
      <c r="AF17" s="302"/>
      <c r="AG17" s="304"/>
      <c r="AH17" s="370"/>
      <c r="AI17" s="313"/>
      <c r="AJ17" s="370"/>
      <c r="AK17" s="314"/>
      <c r="AL17" s="313"/>
      <c r="AM17" s="314"/>
      <c r="AN17" s="316"/>
      <c r="AO17" s="350"/>
      <c r="AP17" s="300"/>
      <c r="AQ17" s="294"/>
      <c r="AR17" s="294"/>
      <c r="AS17" s="319"/>
      <c r="AT17" s="319"/>
      <c r="AU17" s="294"/>
      <c r="AV17" s="294"/>
      <c r="AW17" s="321"/>
      <c r="AX17" s="376" t="s">
        <v>17</v>
      </c>
      <c r="AY17" s="378" t="s">
        <v>28</v>
      </c>
      <c r="AZ17" s="287"/>
      <c r="BA17" s="287"/>
      <c r="BB17" s="376" t="s">
        <v>17</v>
      </c>
      <c r="BC17" s="379" t="s">
        <v>28</v>
      </c>
      <c r="BD17" s="379"/>
      <c r="BE17" s="380"/>
      <c r="BK17" s="375"/>
    </row>
    <row r="18" spans="2:63" s="51" customFormat="1" ht="206.25" customHeight="1" thickBot="1">
      <c r="B18" s="328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332"/>
      <c r="U18" s="333"/>
      <c r="V18" s="334"/>
      <c r="W18" s="338"/>
      <c r="X18" s="339"/>
      <c r="Y18" s="339"/>
      <c r="Z18" s="339"/>
      <c r="AA18" s="339"/>
      <c r="AB18" s="339"/>
      <c r="AC18" s="339"/>
      <c r="AD18" s="340"/>
      <c r="AE18" s="305"/>
      <c r="AF18" s="302"/>
      <c r="AG18" s="305"/>
      <c r="AH18" s="33" t="s">
        <v>65</v>
      </c>
      <c r="AI18" s="34" t="s">
        <v>66</v>
      </c>
      <c r="AJ18" s="33" t="s">
        <v>65</v>
      </c>
      <c r="AK18" s="34" t="s">
        <v>66</v>
      </c>
      <c r="AL18" s="33" t="s">
        <v>65</v>
      </c>
      <c r="AM18" s="34" t="s">
        <v>66</v>
      </c>
      <c r="AN18" s="317"/>
      <c r="AO18" s="350"/>
      <c r="AP18" s="300"/>
      <c r="AQ18" s="294"/>
      <c r="AR18" s="294"/>
      <c r="AS18" s="319"/>
      <c r="AT18" s="319"/>
      <c r="AU18" s="294"/>
      <c r="AV18" s="294"/>
      <c r="AW18" s="321"/>
      <c r="AX18" s="377"/>
      <c r="AY18" s="35" t="s">
        <v>27</v>
      </c>
      <c r="AZ18" s="35" t="s">
        <v>29</v>
      </c>
      <c r="BA18" s="36" t="s">
        <v>61</v>
      </c>
      <c r="BB18" s="377"/>
      <c r="BC18" s="37" t="s">
        <v>27</v>
      </c>
      <c r="BD18" s="37" t="s">
        <v>29</v>
      </c>
      <c r="BE18" s="38" t="s">
        <v>30</v>
      </c>
      <c r="BK18" s="375"/>
    </row>
    <row r="19" spans="2:57" s="52" customFormat="1" ht="42.75" customHeight="1" thickBot="1" thickTop="1">
      <c r="B19" s="82">
        <v>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357">
        <v>2</v>
      </c>
      <c r="U19" s="358"/>
      <c r="V19" s="359"/>
      <c r="W19" s="366">
        <v>3</v>
      </c>
      <c r="X19" s="367"/>
      <c r="Y19" s="367"/>
      <c r="Z19" s="367"/>
      <c r="AA19" s="367"/>
      <c r="AB19" s="367"/>
      <c r="AC19" s="367"/>
      <c r="AD19" s="367"/>
      <c r="AE19" s="84">
        <v>4</v>
      </c>
      <c r="AF19" s="85">
        <v>5</v>
      </c>
      <c r="AG19" s="86">
        <v>6</v>
      </c>
      <c r="AH19" s="84">
        <v>7</v>
      </c>
      <c r="AI19" s="85">
        <v>8</v>
      </c>
      <c r="AJ19" s="86">
        <v>9</v>
      </c>
      <c r="AK19" s="84">
        <v>10</v>
      </c>
      <c r="AL19" s="85">
        <v>11</v>
      </c>
      <c r="AM19" s="86">
        <v>12</v>
      </c>
      <c r="AN19" s="84">
        <v>13</v>
      </c>
      <c r="AO19" s="85">
        <v>14</v>
      </c>
      <c r="AP19" s="86">
        <v>15</v>
      </c>
      <c r="AQ19" s="84">
        <v>16</v>
      </c>
      <c r="AR19" s="85">
        <v>17</v>
      </c>
      <c r="AS19" s="86">
        <v>18</v>
      </c>
      <c r="AT19" s="84">
        <v>19</v>
      </c>
      <c r="AU19" s="85">
        <v>20</v>
      </c>
      <c r="AV19" s="86">
        <v>21</v>
      </c>
      <c r="AW19" s="84">
        <v>22</v>
      </c>
      <c r="AX19" s="85">
        <v>23</v>
      </c>
      <c r="AY19" s="86">
        <v>24</v>
      </c>
      <c r="AZ19" s="84">
        <v>25</v>
      </c>
      <c r="BA19" s="85">
        <v>26</v>
      </c>
      <c r="BB19" s="86">
        <v>27</v>
      </c>
      <c r="BC19" s="84">
        <v>28</v>
      </c>
      <c r="BD19" s="85">
        <v>29</v>
      </c>
      <c r="BE19" s="86">
        <v>30</v>
      </c>
    </row>
    <row r="20" spans="1:109" s="67" customFormat="1" ht="49.5" customHeight="1" thickBot="1">
      <c r="A20" s="52"/>
      <c r="B20" s="382" t="s">
        <v>49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3"/>
      <c r="AX20" s="383"/>
      <c r="AY20" s="383"/>
      <c r="AZ20" s="383"/>
      <c r="BA20" s="383"/>
      <c r="BB20" s="383"/>
      <c r="BC20" s="383"/>
      <c r="BD20" s="383"/>
      <c r="BE20" s="384"/>
      <c r="BF20" s="52"/>
      <c r="BG20" s="52"/>
      <c r="BH20" s="52"/>
      <c r="BI20" s="375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66"/>
    </row>
    <row r="21" spans="1:61" s="52" customFormat="1" ht="49.5" customHeight="1" thickBot="1">
      <c r="A21" s="68"/>
      <c r="B21" s="382" t="s">
        <v>50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3"/>
      <c r="AW21" s="383"/>
      <c r="AX21" s="383"/>
      <c r="AY21" s="383"/>
      <c r="AZ21" s="383"/>
      <c r="BA21" s="383"/>
      <c r="BB21" s="385"/>
      <c r="BC21" s="385"/>
      <c r="BD21" s="385"/>
      <c r="BE21" s="386"/>
      <c r="BI21" s="375"/>
    </row>
    <row r="22" spans="2:61" s="7" customFormat="1" ht="136.5" customHeight="1" thickBot="1">
      <c r="B22" s="129">
        <v>1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351" t="s">
        <v>81</v>
      </c>
      <c r="U22" s="352"/>
      <c r="V22" s="353"/>
      <c r="W22" s="354" t="s">
        <v>78</v>
      </c>
      <c r="X22" s="355"/>
      <c r="Y22" s="355"/>
      <c r="Z22" s="355"/>
      <c r="AA22" s="355"/>
      <c r="AB22" s="355"/>
      <c r="AC22" s="355"/>
      <c r="AD22" s="356"/>
      <c r="AE22" s="131">
        <f>AF22/30</f>
        <v>6</v>
      </c>
      <c r="AF22" s="132">
        <v>180</v>
      </c>
      <c r="AG22" s="132">
        <f>AH22+AJ22+AL22</f>
        <v>90</v>
      </c>
      <c r="AH22" s="132">
        <v>54</v>
      </c>
      <c r="AI22" s="132"/>
      <c r="AJ22" s="132"/>
      <c r="AK22" s="132"/>
      <c r="AL22" s="133">
        <v>36</v>
      </c>
      <c r="AM22" s="132"/>
      <c r="AN22" s="134"/>
      <c r="AO22" s="135">
        <f>AF22-AG22</f>
        <v>90</v>
      </c>
      <c r="AP22" s="136">
        <v>5</v>
      </c>
      <c r="AQ22" s="137"/>
      <c r="AR22" s="137">
        <v>5</v>
      </c>
      <c r="AS22" s="138"/>
      <c r="AT22" s="136"/>
      <c r="AU22" s="137"/>
      <c r="AV22" s="137"/>
      <c r="AW22" s="138"/>
      <c r="AX22" s="139">
        <f>SUM(AY22:BA22)</f>
        <v>5</v>
      </c>
      <c r="AY22" s="140">
        <v>3</v>
      </c>
      <c r="AZ22" s="140"/>
      <c r="BA22" s="141">
        <v>2</v>
      </c>
      <c r="BB22" s="142"/>
      <c r="BC22" s="143"/>
      <c r="BD22" s="143"/>
      <c r="BE22" s="144"/>
      <c r="BI22" s="375"/>
    </row>
    <row r="23" spans="1:57" s="7" customFormat="1" ht="49.5" customHeight="1" thickBot="1">
      <c r="A23" s="69"/>
      <c r="B23" s="371" t="s">
        <v>67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3"/>
      <c r="X23" s="373"/>
      <c r="Y23" s="373"/>
      <c r="Z23" s="373"/>
      <c r="AA23" s="373"/>
      <c r="AB23" s="373"/>
      <c r="AC23" s="373"/>
      <c r="AD23" s="374"/>
      <c r="AE23" s="145">
        <f>AE22</f>
        <v>6</v>
      </c>
      <c r="AF23" s="146">
        <f aca="true" t="shared" si="0" ref="AF23:BE23">AF22</f>
        <v>180</v>
      </c>
      <c r="AG23" s="146">
        <f t="shared" si="0"/>
        <v>90</v>
      </c>
      <c r="AH23" s="146">
        <f t="shared" si="0"/>
        <v>54</v>
      </c>
      <c r="AI23" s="146">
        <f t="shared" si="0"/>
        <v>0</v>
      </c>
      <c r="AJ23" s="146">
        <f t="shared" si="0"/>
        <v>0</v>
      </c>
      <c r="AK23" s="146">
        <f t="shared" si="0"/>
        <v>0</v>
      </c>
      <c r="AL23" s="146">
        <f t="shared" si="0"/>
        <v>36</v>
      </c>
      <c r="AM23" s="146">
        <f t="shared" si="0"/>
        <v>0</v>
      </c>
      <c r="AN23" s="147">
        <f t="shared" si="0"/>
        <v>0</v>
      </c>
      <c r="AO23" s="145">
        <f t="shared" si="0"/>
        <v>90</v>
      </c>
      <c r="AP23" s="145">
        <v>1</v>
      </c>
      <c r="AQ23" s="146">
        <f t="shared" si="0"/>
        <v>0</v>
      </c>
      <c r="AR23" s="146">
        <v>1</v>
      </c>
      <c r="AS23" s="147">
        <f t="shared" si="0"/>
        <v>0</v>
      </c>
      <c r="AT23" s="145">
        <f t="shared" si="0"/>
        <v>0</v>
      </c>
      <c r="AU23" s="146">
        <f t="shared" si="0"/>
        <v>0</v>
      </c>
      <c r="AV23" s="146">
        <f t="shared" si="0"/>
        <v>0</v>
      </c>
      <c r="AW23" s="147">
        <f t="shared" si="0"/>
        <v>0</v>
      </c>
      <c r="AX23" s="145">
        <f t="shared" si="0"/>
        <v>5</v>
      </c>
      <c r="AY23" s="146">
        <f t="shared" si="0"/>
        <v>3</v>
      </c>
      <c r="AZ23" s="146">
        <f t="shared" si="0"/>
        <v>0</v>
      </c>
      <c r="BA23" s="147">
        <f t="shared" si="0"/>
        <v>2</v>
      </c>
      <c r="BB23" s="145">
        <f t="shared" si="0"/>
        <v>0</v>
      </c>
      <c r="BC23" s="146">
        <f t="shared" si="0"/>
        <v>0</v>
      </c>
      <c r="BD23" s="146">
        <f t="shared" si="0"/>
        <v>0</v>
      </c>
      <c r="BE23" s="147">
        <f t="shared" si="0"/>
        <v>0</v>
      </c>
    </row>
    <row r="24" spans="1:57" s="7" customFormat="1" ht="49.5" customHeight="1" thickBot="1">
      <c r="A24" s="69"/>
      <c r="B24" s="390" t="s">
        <v>51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2"/>
    </row>
    <row r="25" spans="1:57" s="7" customFormat="1" ht="140.25" customHeight="1">
      <c r="A25" s="69"/>
      <c r="B25" s="148">
        <v>2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393" t="s">
        <v>87</v>
      </c>
      <c r="U25" s="394"/>
      <c r="V25" s="395"/>
      <c r="W25" s="396" t="s">
        <v>78</v>
      </c>
      <c r="X25" s="397"/>
      <c r="Y25" s="397"/>
      <c r="Z25" s="397"/>
      <c r="AA25" s="397"/>
      <c r="AB25" s="397"/>
      <c r="AC25" s="397"/>
      <c r="AD25" s="398"/>
      <c r="AE25" s="131">
        <v>4</v>
      </c>
      <c r="AF25" s="150">
        <f>AE25*30</f>
        <v>120</v>
      </c>
      <c r="AG25" s="150">
        <f>AH25+AJ25+AL25</f>
        <v>54</v>
      </c>
      <c r="AH25" s="150">
        <v>36</v>
      </c>
      <c r="AI25" s="150"/>
      <c r="AJ25" s="150"/>
      <c r="AK25" s="150"/>
      <c r="AL25" s="134">
        <v>18</v>
      </c>
      <c r="AM25" s="134"/>
      <c r="AN25" s="134"/>
      <c r="AO25" s="135">
        <f>AF25-AG25</f>
        <v>66</v>
      </c>
      <c r="AP25" s="136"/>
      <c r="AQ25" s="137">
        <v>5</v>
      </c>
      <c r="AR25" s="137">
        <v>5</v>
      </c>
      <c r="AS25" s="151"/>
      <c r="AT25" s="152"/>
      <c r="AU25" s="153"/>
      <c r="AV25" s="153"/>
      <c r="AW25" s="154"/>
      <c r="AX25" s="139">
        <f>SUM(AY25:BA25)</f>
        <v>3</v>
      </c>
      <c r="AY25" s="155">
        <v>2</v>
      </c>
      <c r="AZ25" s="155"/>
      <c r="BA25" s="155">
        <v>1</v>
      </c>
      <c r="BB25" s="156"/>
      <c r="BC25" s="140"/>
      <c r="BD25" s="140"/>
      <c r="BE25" s="157"/>
    </row>
    <row r="26" spans="1:57" s="7" customFormat="1" ht="134.25" customHeight="1">
      <c r="A26" s="69"/>
      <c r="B26" s="148">
        <v>3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399" t="s">
        <v>94</v>
      </c>
      <c r="U26" s="400"/>
      <c r="V26" s="401"/>
      <c r="W26" s="396" t="s">
        <v>78</v>
      </c>
      <c r="X26" s="397"/>
      <c r="Y26" s="397"/>
      <c r="Z26" s="397"/>
      <c r="AA26" s="397"/>
      <c r="AB26" s="397"/>
      <c r="AC26" s="397"/>
      <c r="AD26" s="398"/>
      <c r="AE26" s="158">
        <v>1</v>
      </c>
      <c r="AF26" s="150">
        <f>AE26*30</f>
        <v>30</v>
      </c>
      <c r="AG26" s="159"/>
      <c r="AH26" s="160"/>
      <c r="AI26" s="159"/>
      <c r="AJ26" s="159"/>
      <c r="AK26" s="159"/>
      <c r="AL26" s="161"/>
      <c r="AM26" s="162"/>
      <c r="AN26" s="162"/>
      <c r="AO26" s="163">
        <f>AF26-AG26</f>
        <v>30</v>
      </c>
      <c r="AP26" s="164"/>
      <c r="AQ26" s="165"/>
      <c r="AR26" s="165"/>
      <c r="AS26" s="166"/>
      <c r="AT26" s="167">
        <v>5</v>
      </c>
      <c r="AU26" s="168"/>
      <c r="AV26" s="168"/>
      <c r="AW26" s="169"/>
      <c r="AX26" s="170"/>
      <c r="AY26" s="171"/>
      <c r="AZ26" s="171"/>
      <c r="BA26" s="171"/>
      <c r="BB26" s="172"/>
      <c r="BC26" s="173"/>
      <c r="BD26" s="173"/>
      <c r="BE26" s="174"/>
    </row>
    <row r="27" spans="1:57" s="7" customFormat="1" ht="161.25" customHeight="1">
      <c r="A27" s="69"/>
      <c r="B27" s="148">
        <v>4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402" t="s">
        <v>170</v>
      </c>
      <c r="U27" s="403"/>
      <c r="V27" s="404"/>
      <c r="W27" s="354" t="s">
        <v>78</v>
      </c>
      <c r="X27" s="355"/>
      <c r="Y27" s="355"/>
      <c r="Z27" s="355"/>
      <c r="AA27" s="355"/>
      <c r="AB27" s="355"/>
      <c r="AC27" s="355"/>
      <c r="AD27" s="356"/>
      <c r="AE27" s="175">
        <v>4.5</v>
      </c>
      <c r="AF27" s="150">
        <f>AE27*30</f>
        <v>135</v>
      </c>
      <c r="AG27" s="176">
        <f>AH27+AJ27+AL27</f>
        <v>54</v>
      </c>
      <c r="AH27" s="176">
        <v>36</v>
      </c>
      <c r="AI27" s="176"/>
      <c r="AJ27" s="176"/>
      <c r="AK27" s="176"/>
      <c r="AL27" s="177">
        <v>18</v>
      </c>
      <c r="AM27" s="176"/>
      <c r="AN27" s="178"/>
      <c r="AO27" s="179">
        <f>AF27-AG27</f>
        <v>81</v>
      </c>
      <c r="AP27" s="180">
        <v>5</v>
      </c>
      <c r="AQ27" s="181"/>
      <c r="AR27" s="181">
        <v>5</v>
      </c>
      <c r="AS27" s="182"/>
      <c r="AT27" s="180"/>
      <c r="AU27" s="181"/>
      <c r="AV27" s="181"/>
      <c r="AW27" s="182"/>
      <c r="AX27" s="183">
        <f>SUM(AY27:BA27)</f>
        <v>3</v>
      </c>
      <c r="AY27" s="184">
        <v>2</v>
      </c>
      <c r="AZ27" s="184"/>
      <c r="BA27" s="185">
        <v>1</v>
      </c>
      <c r="BB27" s="186"/>
      <c r="BC27" s="184"/>
      <c r="BD27" s="184"/>
      <c r="BE27" s="187"/>
    </row>
    <row r="28" spans="1:57" s="7" customFormat="1" ht="158.25" customHeight="1">
      <c r="A28" s="69"/>
      <c r="B28" s="148">
        <v>5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402" t="s">
        <v>171</v>
      </c>
      <c r="U28" s="403"/>
      <c r="V28" s="404"/>
      <c r="W28" s="354" t="s">
        <v>78</v>
      </c>
      <c r="X28" s="355"/>
      <c r="Y28" s="355"/>
      <c r="Z28" s="355"/>
      <c r="AA28" s="355"/>
      <c r="AB28" s="355"/>
      <c r="AC28" s="355"/>
      <c r="AD28" s="356"/>
      <c r="AE28" s="175">
        <v>4</v>
      </c>
      <c r="AF28" s="150">
        <f>AE28*30</f>
        <v>120</v>
      </c>
      <c r="AG28" s="176">
        <f>AH28+AJ28+AL28</f>
        <v>54</v>
      </c>
      <c r="AH28" s="176">
        <v>36</v>
      </c>
      <c r="AI28" s="176"/>
      <c r="AJ28" s="176"/>
      <c r="AK28" s="176"/>
      <c r="AL28" s="177">
        <v>18</v>
      </c>
      <c r="AM28" s="176"/>
      <c r="AN28" s="178"/>
      <c r="AO28" s="179">
        <f>AF28-AG28</f>
        <v>66</v>
      </c>
      <c r="AP28" s="180"/>
      <c r="AQ28" s="181">
        <v>6</v>
      </c>
      <c r="AR28" s="181">
        <v>6</v>
      </c>
      <c r="AS28" s="182"/>
      <c r="AT28" s="180"/>
      <c r="AU28" s="181"/>
      <c r="AV28" s="181"/>
      <c r="AW28" s="182"/>
      <c r="AX28" s="183"/>
      <c r="AY28" s="184"/>
      <c r="AZ28" s="184"/>
      <c r="BA28" s="185"/>
      <c r="BB28" s="183">
        <f>SUM(BC28:BE28)</f>
        <v>3</v>
      </c>
      <c r="BC28" s="184">
        <v>2</v>
      </c>
      <c r="BD28" s="184"/>
      <c r="BE28" s="188">
        <v>1</v>
      </c>
    </row>
    <row r="29" spans="1:57" s="7" customFormat="1" ht="128.25" customHeight="1" thickBot="1">
      <c r="A29" s="69"/>
      <c r="B29" s="148">
        <v>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405" t="s">
        <v>83</v>
      </c>
      <c r="U29" s="406"/>
      <c r="V29" s="407"/>
      <c r="W29" s="396" t="s">
        <v>78</v>
      </c>
      <c r="X29" s="397"/>
      <c r="Y29" s="397"/>
      <c r="Z29" s="397"/>
      <c r="AA29" s="397"/>
      <c r="AB29" s="397"/>
      <c r="AC29" s="397"/>
      <c r="AD29" s="398"/>
      <c r="AE29" s="189">
        <v>4</v>
      </c>
      <c r="AF29" s="150">
        <f>AE29*30</f>
        <v>120</v>
      </c>
      <c r="AG29" s="159">
        <f>AH29+AJ29+AL29</f>
        <v>54</v>
      </c>
      <c r="AH29" s="159">
        <v>36</v>
      </c>
      <c r="AI29" s="159"/>
      <c r="AJ29" s="159">
        <v>18</v>
      </c>
      <c r="AK29" s="159"/>
      <c r="AL29" s="162"/>
      <c r="AM29" s="159"/>
      <c r="AN29" s="190"/>
      <c r="AO29" s="191">
        <f>AF29-AG29</f>
        <v>66</v>
      </c>
      <c r="AP29" s="192"/>
      <c r="AQ29" s="168">
        <v>5</v>
      </c>
      <c r="AR29" s="168">
        <v>5</v>
      </c>
      <c r="AS29" s="166"/>
      <c r="AT29" s="192"/>
      <c r="AU29" s="168"/>
      <c r="AV29" s="168"/>
      <c r="AW29" s="166"/>
      <c r="AX29" s="193">
        <f>SUM(AY29:BA29)</f>
        <v>3</v>
      </c>
      <c r="AY29" s="173">
        <v>2</v>
      </c>
      <c r="AZ29" s="173">
        <v>1</v>
      </c>
      <c r="BA29" s="194"/>
      <c r="BB29" s="193"/>
      <c r="BC29" s="173"/>
      <c r="BD29" s="173"/>
      <c r="BE29" s="194"/>
    </row>
    <row r="30" spans="1:57" s="7" customFormat="1" ht="62.25" customHeight="1" thickBot="1">
      <c r="A30" s="69"/>
      <c r="B30" s="408" t="s">
        <v>68</v>
      </c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10"/>
      <c r="AE30" s="145">
        <f>SUM(AE25:AE29)</f>
        <v>17.5</v>
      </c>
      <c r="AF30" s="146">
        <f aca="true" t="shared" si="1" ref="AF30:BE30">SUM(AF25:AF29)</f>
        <v>525</v>
      </c>
      <c r="AG30" s="146">
        <f t="shared" si="1"/>
        <v>216</v>
      </c>
      <c r="AH30" s="146">
        <f t="shared" si="1"/>
        <v>144</v>
      </c>
      <c r="AI30" s="146">
        <f t="shared" si="1"/>
        <v>0</v>
      </c>
      <c r="AJ30" s="146">
        <f t="shared" si="1"/>
        <v>18</v>
      </c>
      <c r="AK30" s="146">
        <f t="shared" si="1"/>
        <v>0</v>
      </c>
      <c r="AL30" s="146">
        <f t="shared" si="1"/>
        <v>54</v>
      </c>
      <c r="AM30" s="146">
        <f t="shared" si="1"/>
        <v>0</v>
      </c>
      <c r="AN30" s="147">
        <f t="shared" si="1"/>
        <v>0</v>
      </c>
      <c r="AO30" s="195">
        <f t="shared" si="1"/>
        <v>309</v>
      </c>
      <c r="AP30" s="145">
        <v>1</v>
      </c>
      <c r="AQ30" s="146">
        <v>3</v>
      </c>
      <c r="AR30" s="146">
        <v>4</v>
      </c>
      <c r="AS30" s="147">
        <f t="shared" si="1"/>
        <v>0</v>
      </c>
      <c r="AT30" s="145">
        <v>1</v>
      </c>
      <c r="AU30" s="146">
        <f t="shared" si="1"/>
        <v>0</v>
      </c>
      <c r="AV30" s="146">
        <f t="shared" si="1"/>
        <v>0</v>
      </c>
      <c r="AW30" s="147">
        <f t="shared" si="1"/>
        <v>0</v>
      </c>
      <c r="AX30" s="145">
        <f t="shared" si="1"/>
        <v>9</v>
      </c>
      <c r="AY30" s="146">
        <f t="shared" si="1"/>
        <v>6</v>
      </c>
      <c r="AZ30" s="146">
        <f t="shared" si="1"/>
        <v>1</v>
      </c>
      <c r="BA30" s="147">
        <f t="shared" si="1"/>
        <v>2</v>
      </c>
      <c r="BB30" s="145">
        <f t="shared" si="1"/>
        <v>3</v>
      </c>
      <c r="BC30" s="146">
        <f t="shared" si="1"/>
        <v>2</v>
      </c>
      <c r="BD30" s="146">
        <f t="shared" si="1"/>
        <v>0</v>
      </c>
      <c r="BE30" s="147">
        <f t="shared" si="1"/>
        <v>1</v>
      </c>
    </row>
    <row r="31" spans="1:57" s="7" customFormat="1" ht="49.5" customHeight="1" thickBot="1">
      <c r="A31" s="69"/>
      <c r="B31" s="387" t="s">
        <v>52</v>
      </c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9"/>
    </row>
    <row r="32" spans="1:57" s="7" customFormat="1" ht="49.5" customHeight="1" thickBot="1">
      <c r="A32" s="69"/>
      <c r="B32" s="411" t="s">
        <v>103</v>
      </c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3"/>
    </row>
    <row r="33" spans="2:57" s="7" customFormat="1" ht="99" customHeight="1">
      <c r="B33" s="196">
        <v>7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448" t="s">
        <v>107</v>
      </c>
      <c r="U33" s="449"/>
      <c r="V33" s="198">
        <v>28</v>
      </c>
      <c r="W33" s="450" t="s">
        <v>116</v>
      </c>
      <c r="X33" s="451"/>
      <c r="Y33" s="451"/>
      <c r="Z33" s="451"/>
      <c r="AA33" s="451"/>
      <c r="AB33" s="451"/>
      <c r="AC33" s="451"/>
      <c r="AD33" s="452"/>
      <c r="AE33" s="131">
        <v>2</v>
      </c>
      <c r="AF33" s="132">
        <f>AE33*30</f>
        <v>60</v>
      </c>
      <c r="AG33" s="132">
        <f aca="true" t="shared" si="2" ref="AG33:AG42">AH33+AJ33+AL33</f>
        <v>36</v>
      </c>
      <c r="AH33" s="132">
        <v>18</v>
      </c>
      <c r="AI33" s="132"/>
      <c r="AJ33" s="132">
        <v>18</v>
      </c>
      <c r="AK33" s="132"/>
      <c r="AL33" s="133"/>
      <c r="AM33" s="133"/>
      <c r="AN33" s="133"/>
      <c r="AO33" s="135">
        <f aca="true" t="shared" si="3" ref="AO33:AO42">AF33-AG33</f>
        <v>24</v>
      </c>
      <c r="AP33" s="136"/>
      <c r="AQ33" s="137">
        <v>6</v>
      </c>
      <c r="AR33" s="137"/>
      <c r="AS33" s="199"/>
      <c r="AT33" s="136"/>
      <c r="AU33" s="137"/>
      <c r="AV33" s="137"/>
      <c r="AW33" s="138"/>
      <c r="AX33" s="139"/>
      <c r="AY33" s="155"/>
      <c r="AZ33" s="155"/>
      <c r="BA33" s="155"/>
      <c r="BB33" s="139">
        <v>2</v>
      </c>
      <c r="BC33" s="155">
        <v>1</v>
      </c>
      <c r="BD33" s="155">
        <v>1</v>
      </c>
      <c r="BE33" s="200"/>
    </row>
    <row r="34" spans="2:57" s="7" customFormat="1" ht="110.25" customHeight="1">
      <c r="B34" s="201">
        <v>8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405" t="s">
        <v>108</v>
      </c>
      <c r="U34" s="453"/>
      <c r="V34" s="203">
        <v>5</v>
      </c>
      <c r="W34" s="450" t="s">
        <v>116</v>
      </c>
      <c r="X34" s="451"/>
      <c r="Y34" s="451"/>
      <c r="Z34" s="451"/>
      <c r="AA34" s="451"/>
      <c r="AB34" s="451"/>
      <c r="AC34" s="451"/>
      <c r="AD34" s="452"/>
      <c r="AE34" s="175">
        <v>2</v>
      </c>
      <c r="AF34" s="176">
        <f aca="true" t="shared" si="4" ref="AF34:AF42">AE34*30</f>
        <v>60</v>
      </c>
      <c r="AG34" s="176">
        <f t="shared" si="2"/>
        <v>36</v>
      </c>
      <c r="AH34" s="176">
        <v>18</v>
      </c>
      <c r="AI34" s="176"/>
      <c r="AJ34" s="176">
        <v>18</v>
      </c>
      <c r="AK34" s="176"/>
      <c r="AL34" s="177"/>
      <c r="AM34" s="177"/>
      <c r="AN34" s="177"/>
      <c r="AO34" s="179">
        <f t="shared" si="3"/>
        <v>24</v>
      </c>
      <c r="AP34" s="180"/>
      <c r="AQ34" s="181">
        <v>6</v>
      </c>
      <c r="AR34" s="181"/>
      <c r="AS34" s="204"/>
      <c r="AT34" s="180"/>
      <c r="AU34" s="181"/>
      <c r="AV34" s="181"/>
      <c r="AW34" s="182"/>
      <c r="AX34" s="183"/>
      <c r="AY34" s="205"/>
      <c r="AZ34" s="205"/>
      <c r="BA34" s="205"/>
      <c r="BB34" s="183">
        <v>2</v>
      </c>
      <c r="BC34" s="205">
        <v>1</v>
      </c>
      <c r="BD34" s="205">
        <v>1</v>
      </c>
      <c r="BE34" s="206"/>
    </row>
    <row r="35" spans="2:57" s="7" customFormat="1" ht="65.25" customHeight="1">
      <c r="B35" s="201">
        <v>9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405" t="s">
        <v>109</v>
      </c>
      <c r="U35" s="453"/>
      <c r="V35" s="203">
        <v>2</v>
      </c>
      <c r="W35" s="450" t="s">
        <v>115</v>
      </c>
      <c r="X35" s="451"/>
      <c r="Y35" s="451"/>
      <c r="Z35" s="451"/>
      <c r="AA35" s="451"/>
      <c r="AB35" s="451"/>
      <c r="AC35" s="451"/>
      <c r="AD35" s="452"/>
      <c r="AE35" s="175">
        <v>2</v>
      </c>
      <c r="AF35" s="176">
        <f t="shared" si="4"/>
        <v>60</v>
      </c>
      <c r="AG35" s="176">
        <f t="shared" si="2"/>
        <v>36</v>
      </c>
      <c r="AH35" s="176">
        <v>18</v>
      </c>
      <c r="AI35" s="176"/>
      <c r="AJ35" s="176">
        <v>18</v>
      </c>
      <c r="AK35" s="176"/>
      <c r="AL35" s="177"/>
      <c r="AM35" s="177"/>
      <c r="AN35" s="177"/>
      <c r="AO35" s="179">
        <f t="shared" si="3"/>
        <v>24</v>
      </c>
      <c r="AP35" s="180"/>
      <c r="AQ35" s="181">
        <v>6</v>
      </c>
      <c r="AR35" s="181"/>
      <c r="AS35" s="204"/>
      <c r="AT35" s="180"/>
      <c r="AU35" s="181"/>
      <c r="AV35" s="181"/>
      <c r="AW35" s="182"/>
      <c r="AX35" s="183"/>
      <c r="AY35" s="205"/>
      <c r="AZ35" s="205"/>
      <c r="BA35" s="205"/>
      <c r="BB35" s="183">
        <v>2</v>
      </c>
      <c r="BC35" s="205">
        <v>1</v>
      </c>
      <c r="BD35" s="205">
        <v>1</v>
      </c>
      <c r="BE35" s="206"/>
    </row>
    <row r="36" spans="2:57" s="7" customFormat="1" ht="106.5" customHeight="1">
      <c r="B36" s="201">
        <v>10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405" t="s">
        <v>110</v>
      </c>
      <c r="U36" s="453"/>
      <c r="V36" s="203">
        <v>2</v>
      </c>
      <c r="W36" s="450" t="s">
        <v>114</v>
      </c>
      <c r="X36" s="451"/>
      <c r="Y36" s="451"/>
      <c r="Z36" s="451"/>
      <c r="AA36" s="451"/>
      <c r="AB36" s="451"/>
      <c r="AC36" s="451"/>
      <c r="AD36" s="452"/>
      <c r="AE36" s="175">
        <v>2</v>
      </c>
      <c r="AF36" s="176">
        <f t="shared" si="4"/>
        <v>60</v>
      </c>
      <c r="AG36" s="176">
        <f t="shared" si="2"/>
        <v>36</v>
      </c>
      <c r="AH36" s="176">
        <v>18</v>
      </c>
      <c r="AI36" s="176"/>
      <c r="AJ36" s="176">
        <v>18</v>
      </c>
      <c r="AK36" s="176"/>
      <c r="AL36" s="177"/>
      <c r="AM36" s="177"/>
      <c r="AN36" s="177"/>
      <c r="AO36" s="179">
        <f t="shared" si="3"/>
        <v>24</v>
      </c>
      <c r="AP36" s="180"/>
      <c r="AQ36" s="181">
        <v>6</v>
      </c>
      <c r="AR36" s="181"/>
      <c r="AS36" s="204"/>
      <c r="AT36" s="180"/>
      <c r="AU36" s="181"/>
      <c r="AV36" s="181"/>
      <c r="AW36" s="182"/>
      <c r="AX36" s="183"/>
      <c r="AY36" s="205"/>
      <c r="AZ36" s="205"/>
      <c r="BA36" s="205"/>
      <c r="BB36" s="183">
        <v>2</v>
      </c>
      <c r="BC36" s="205">
        <v>1</v>
      </c>
      <c r="BD36" s="205">
        <v>1</v>
      </c>
      <c r="BE36" s="206"/>
    </row>
    <row r="37" spans="2:57" s="7" customFormat="1" ht="110.25" customHeight="1">
      <c r="B37" s="201">
        <v>11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405" t="s">
        <v>111</v>
      </c>
      <c r="U37" s="453"/>
      <c r="V37" s="203">
        <v>3</v>
      </c>
      <c r="W37" s="450" t="s">
        <v>114</v>
      </c>
      <c r="X37" s="451"/>
      <c r="Y37" s="451"/>
      <c r="Z37" s="451"/>
      <c r="AA37" s="451"/>
      <c r="AB37" s="451"/>
      <c r="AC37" s="451"/>
      <c r="AD37" s="452"/>
      <c r="AE37" s="175">
        <v>2</v>
      </c>
      <c r="AF37" s="176">
        <f t="shared" si="4"/>
        <v>60</v>
      </c>
      <c r="AG37" s="176">
        <f t="shared" si="2"/>
        <v>36</v>
      </c>
      <c r="AH37" s="176">
        <v>18</v>
      </c>
      <c r="AI37" s="176"/>
      <c r="AJ37" s="176">
        <v>18</v>
      </c>
      <c r="AK37" s="176"/>
      <c r="AL37" s="177"/>
      <c r="AM37" s="177"/>
      <c r="AN37" s="177"/>
      <c r="AO37" s="179">
        <f t="shared" si="3"/>
        <v>24</v>
      </c>
      <c r="AP37" s="180"/>
      <c r="AQ37" s="181">
        <v>6</v>
      </c>
      <c r="AR37" s="181"/>
      <c r="AS37" s="204"/>
      <c r="AT37" s="180"/>
      <c r="AU37" s="181"/>
      <c r="AV37" s="181"/>
      <c r="AW37" s="182"/>
      <c r="AX37" s="183"/>
      <c r="AY37" s="205"/>
      <c r="AZ37" s="205"/>
      <c r="BA37" s="205"/>
      <c r="BB37" s="183">
        <v>2</v>
      </c>
      <c r="BC37" s="205">
        <v>1</v>
      </c>
      <c r="BD37" s="205">
        <v>1</v>
      </c>
      <c r="BE37" s="206"/>
    </row>
    <row r="38" spans="2:57" s="7" customFormat="1" ht="110.25" customHeight="1">
      <c r="B38" s="201">
        <v>12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405" t="s">
        <v>112</v>
      </c>
      <c r="U38" s="453"/>
      <c r="V38" s="203">
        <v>18</v>
      </c>
      <c r="W38" s="484" t="s">
        <v>114</v>
      </c>
      <c r="X38" s="485"/>
      <c r="Y38" s="485"/>
      <c r="Z38" s="485"/>
      <c r="AA38" s="485"/>
      <c r="AB38" s="485"/>
      <c r="AC38" s="485"/>
      <c r="AD38" s="486"/>
      <c r="AE38" s="175">
        <v>2</v>
      </c>
      <c r="AF38" s="176">
        <f t="shared" si="4"/>
        <v>60</v>
      </c>
      <c r="AG38" s="176">
        <f t="shared" si="2"/>
        <v>36</v>
      </c>
      <c r="AH38" s="176">
        <v>18</v>
      </c>
      <c r="AI38" s="176"/>
      <c r="AJ38" s="176">
        <v>18</v>
      </c>
      <c r="AK38" s="176"/>
      <c r="AL38" s="177"/>
      <c r="AM38" s="177"/>
      <c r="AN38" s="177"/>
      <c r="AO38" s="179">
        <f t="shared" si="3"/>
        <v>24</v>
      </c>
      <c r="AP38" s="180"/>
      <c r="AQ38" s="181">
        <v>6</v>
      </c>
      <c r="AR38" s="181"/>
      <c r="AS38" s="204"/>
      <c r="AT38" s="180"/>
      <c r="AU38" s="181"/>
      <c r="AV38" s="181"/>
      <c r="AW38" s="182"/>
      <c r="AX38" s="183"/>
      <c r="AY38" s="205"/>
      <c r="AZ38" s="205"/>
      <c r="BA38" s="205"/>
      <c r="BB38" s="183">
        <v>2</v>
      </c>
      <c r="BC38" s="205">
        <v>1</v>
      </c>
      <c r="BD38" s="205">
        <v>1</v>
      </c>
      <c r="BE38" s="206"/>
    </row>
    <row r="39" spans="2:57" s="7" customFormat="1" ht="99" customHeight="1">
      <c r="B39" s="201">
        <v>13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405" t="s">
        <v>113</v>
      </c>
      <c r="U39" s="453"/>
      <c r="V39" s="203">
        <v>1</v>
      </c>
      <c r="W39" s="484" t="s">
        <v>115</v>
      </c>
      <c r="X39" s="485"/>
      <c r="Y39" s="485"/>
      <c r="Z39" s="485"/>
      <c r="AA39" s="485"/>
      <c r="AB39" s="485"/>
      <c r="AC39" s="485"/>
      <c r="AD39" s="486"/>
      <c r="AE39" s="175">
        <v>2</v>
      </c>
      <c r="AF39" s="176">
        <f t="shared" si="4"/>
        <v>60</v>
      </c>
      <c r="AG39" s="176">
        <f t="shared" si="2"/>
        <v>36</v>
      </c>
      <c r="AH39" s="176">
        <v>18</v>
      </c>
      <c r="AI39" s="176"/>
      <c r="AJ39" s="176">
        <v>18</v>
      </c>
      <c r="AK39" s="176"/>
      <c r="AL39" s="177"/>
      <c r="AM39" s="177"/>
      <c r="AN39" s="177"/>
      <c r="AO39" s="179">
        <f t="shared" si="3"/>
        <v>24</v>
      </c>
      <c r="AP39" s="180"/>
      <c r="AQ39" s="181">
        <v>6</v>
      </c>
      <c r="AR39" s="181"/>
      <c r="AS39" s="204"/>
      <c r="AT39" s="180"/>
      <c r="AU39" s="181"/>
      <c r="AV39" s="181"/>
      <c r="AW39" s="182"/>
      <c r="AX39" s="183"/>
      <c r="AY39" s="205"/>
      <c r="AZ39" s="205"/>
      <c r="BA39" s="205"/>
      <c r="BB39" s="183">
        <v>2</v>
      </c>
      <c r="BC39" s="205">
        <v>1</v>
      </c>
      <c r="BD39" s="205">
        <v>1</v>
      </c>
      <c r="BE39" s="206"/>
    </row>
    <row r="40" spans="2:57" s="7" customFormat="1" ht="221.25" customHeight="1">
      <c r="B40" s="207">
        <v>14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477" t="s">
        <v>102</v>
      </c>
      <c r="U40" s="478"/>
      <c r="V40" s="208">
        <v>56</v>
      </c>
      <c r="W40" s="479" t="s">
        <v>79</v>
      </c>
      <c r="X40" s="480"/>
      <c r="Y40" s="480"/>
      <c r="Z40" s="480"/>
      <c r="AA40" s="480"/>
      <c r="AB40" s="480"/>
      <c r="AC40" s="480"/>
      <c r="AD40" s="481"/>
      <c r="AE40" s="209">
        <v>2.5</v>
      </c>
      <c r="AF40" s="176">
        <f t="shared" si="4"/>
        <v>75</v>
      </c>
      <c r="AG40" s="150">
        <f t="shared" si="2"/>
        <v>54</v>
      </c>
      <c r="AH40" s="150"/>
      <c r="AI40" s="150"/>
      <c r="AJ40" s="150">
        <f>36+18</f>
        <v>54</v>
      </c>
      <c r="AK40" s="150"/>
      <c r="AL40" s="134"/>
      <c r="AM40" s="134"/>
      <c r="AN40" s="134"/>
      <c r="AO40" s="210">
        <f t="shared" si="3"/>
        <v>21</v>
      </c>
      <c r="AP40" s="211"/>
      <c r="AQ40" s="153">
        <v>6</v>
      </c>
      <c r="AR40" s="153"/>
      <c r="AS40" s="154"/>
      <c r="AT40" s="211"/>
      <c r="AU40" s="153"/>
      <c r="AV40" s="153"/>
      <c r="AW40" s="151">
        <v>5</v>
      </c>
      <c r="AX40" s="212">
        <v>2</v>
      </c>
      <c r="AY40" s="213"/>
      <c r="AZ40" s="213">
        <v>2</v>
      </c>
      <c r="BA40" s="213"/>
      <c r="BB40" s="212">
        <v>1</v>
      </c>
      <c r="BC40" s="213"/>
      <c r="BD40" s="213">
        <v>1</v>
      </c>
      <c r="BE40" s="214"/>
    </row>
    <row r="41" spans="2:57" s="7" customFormat="1" ht="219" customHeight="1">
      <c r="B41" s="201">
        <v>15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482" t="s">
        <v>105</v>
      </c>
      <c r="U41" s="483"/>
      <c r="V41" s="203">
        <v>2</v>
      </c>
      <c r="W41" s="479" t="s">
        <v>104</v>
      </c>
      <c r="X41" s="480"/>
      <c r="Y41" s="480"/>
      <c r="Z41" s="480"/>
      <c r="AA41" s="480"/>
      <c r="AB41" s="480"/>
      <c r="AC41" s="480"/>
      <c r="AD41" s="481"/>
      <c r="AE41" s="209">
        <v>2.5</v>
      </c>
      <c r="AF41" s="176">
        <f t="shared" si="4"/>
        <v>75</v>
      </c>
      <c r="AG41" s="150">
        <f t="shared" si="2"/>
        <v>54</v>
      </c>
      <c r="AH41" s="150"/>
      <c r="AI41" s="150"/>
      <c r="AJ41" s="150">
        <f>36+18</f>
        <v>54</v>
      </c>
      <c r="AK41" s="150"/>
      <c r="AL41" s="134"/>
      <c r="AM41" s="134"/>
      <c r="AN41" s="134"/>
      <c r="AO41" s="210">
        <f t="shared" si="3"/>
        <v>21</v>
      </c>
      <c r="AP41" s="211"/>
      <c r="AQ41" s="153">
        <v>6</v>
      </c>
      <c r="AR41" s="153"/>
      <c r="AS41" s="154"/>
      <c r="AT41" s="211"/>
      <c r="AU41" s="153"/>
      <c r="AV41" s="153"/>
      <c r="AW41" s="151">
        <v>5</v>
      </c>
      <c r="AX41" s="212">
        <v>2</v>
      </c>
      <c r="AY41" s="213"/>
      <c r="AZ41" s="213">
        <v>2</v>
      </c>
      <c r="BA41" s="213"/>
      <c r="BB41" s="212">
        <v>1</v>
      </c>
      <c r="BC41" s="213"/>
      <c r="BD41" s="213">
        <v>1</v>
      </c>
      <c r="BE41" s="214"/>
    </row>
    <row r="42" spans="2:57" s="7" customFormat="1" ht="226.5" customHeight="1" thickBot="1">
      <c r="B42" s="215">
        <v>16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491" t="s">
        <v>106</v>
      </c>
      <c r="U42" s="492"/>
      <c r="V42" s="217">
        <v>1</v>
      </c>
      <c r="W42" s="479" t="s">
        <v>117</v>
      </c>
      <c r="X42" s="480"/>
      <c r="Y42" s="480"/>
      <c r="Z42" s="480"/>
      <c r="AA42" s="480"/>
      <c r="AB42" s="480"/>
      <c r="AC42" s="480"/>
      <c r="AD42" s="481"/>
      <c r="AE42" s="209">
        <v>2.5</v>
      </c>
      <c r="AF42" s="218">
        <f t="shared" si="4"/>
        <v>75</v>
      </c>
      <c r="AG42" s="150">
        <f t="shared" si="2"/>
        <v>54</v>
      </c>
      <c r="AH42" s="150"/>
      <c r="AI42" s="150"/>
      <c r="AJ42" s="150">
        <f>36+18</f>
        <v>54</v>
      </c>
      <c r="AK42" s="150"/>
      <c r="AL42" s="134"/>
      <c r="AM42" s="134"/>
      <c r="AN42" s="134"/>
      <c r="AO42" s="210">
        <f t="shared" si="3"/>
        <v>21</v>
      </c>
      <c r="AP42" s="211"/>
      <c r="AQ42" s="153">
        <v>6</v>
      </c>
      <c r="AR42" s="153"/>
      <c r="AS42" s="154"/>
      <c r="AT42" s="211"/>
      <c r="AU42" s="153"/>
      <c r="AV42" s="153"/>
      <c r="AW42" s="151">
        <v>5</v>
      </c>
      <c r="AX42" s="212">
        <v>2</v>
      </c>
      <c r="AY42" s="213"/>
      <c r="AZ42" s="213">
        <v>2</v>
      </c>
      <c r="BA42" s="213"/>
      <c r="BB42" s="212">
        <v>1</v>
      </c>
      <c r="BC42" s="213"/>
      <c r="BD42" s="213">
        <v>1</v>
      </c>
      <c r="BE42" s="214"/>
    </row>
    <row r="43" spans="1:67" s="53" customFormat="1" ht="49.5" customHeight="1" thickBot="1">
      <c r="A43" s="87"/>
      <c r="B43" s="487" t="s">
        <v>69</v>
      </c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4"/>
      <c r="AE43" s="145">
        <f>AE33+AE40</f>
        <v>4.5</v>
      </c>
      <c r="AF43" s="146">
        <f aca="true" t="shared" si="5" ref="AF43:BE43">AF33+AF40</f>
        <v>135</v>
      </c>
      <c r="AG43" s="146">
        <f t="shared" si="5"/>
        <v>90</v>
      </c>
      <c r="AH43" s="146">
        <f t="shared" si="5"/>
        <v>18</v>
      </c>
      <c r="AI43" s="146">
        <f t="shared" si="5"/>
        <v>0</v>
      </c>
      <c r="AJ43" s="146">
        <f t="shared" si="5"/>
        <v>72</v>
      </c>
      <c r="AK43" s="146">
        <f t="shared" si="5"/>
        <v>0</v>
      </c>
      <c r="AL43" s="146">
        <f t="shared" si="5"/>
        <v>0</v>
      </c>
      <c r="AM43" s="146">
        <f t="shared" si="5"/>
        <v>0</v>
      </c>
      <c r="AN43" s="147">
        <f t="shared" si="5"/>
        <v>0</v>
      </c>
      <c r="AO43" s="145">
        <f t="shared" si="5"/>
        <v>45</v>
      </c>
      <c r="AP43" s="145">
        <f t="shared" si="5"/>
        <v>0</v>
      </c>
      <c r="AQ43" s="146">
        <v>2</v>
      </c>
      <c r="AR43" s="146">
        <f t="shared" si="5"/>
        <v>0</v>
      </c>
      <c r="AS43" s="147">
        <f t="shared" si="5"/>
        <v>0</v>
      </c>
      <c r="AT43" s="145">
        <f t="shared" si="5"/>
        <v>0</v>
      </c>
      <c r="AU43" s="146">
        <f t="shared" si="5"/>
        <v>0</v>
      </c>
      <c r="AV43" s="146">
        <f t="shared" si="5"/>
        <v>0</v>
      </c>
      <c r="AW43" s="147">
        <v>1</v>
      </c>
      <c r="AX43" s="145">
        <f t="shared" si="5"/>
        <v>2</v>
      </c>
      <c r="AY43" s="146">
        <f t="shared" si="5"/>
        <v>0</v>
      </c>
      <c r="AZ43" s="146">
        <f t="shared" si="5"/>
        <v>2</v>
      </c>
      <c r="BA43" s="147">
        <f t="shared" si="5"/>
        <v>0</v>
      </c>
      <c r="BB43" s="145">
        <f t="shared" si="5"/>
        <v>3</v>
      </c>
      <c r="BC43" s="146">
        <f t="shared" si="5"/>
        <v>1</v>
      </c>
      <c r="BD43" s="146">
        <f t="shared" si="5"/>
        <v>2</v>
      </c>
      <c r="BE43" s="147">
        <f t="shared" si="5"/>
        <v>0</v>
      </c>
      <c r="BO43" s="88"/>
    </row>
    <row r="44" spans="1:57" s="7" customFormat="1" ht="49.5" customHeight="1" thickBot="1">
      <c r="A44" s="69"/>
      <c r="B44" s="487" t="s">
        <v>54</v>
      </c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4"/>
      <c r="AE44" s="145">
        <f aca="true" t="shared" si="6" ref="AE44:BE44">AE23+AE30+AE43</f>
        <v>28</v>
      </c>
      <c r="AF44" s="146">
        <f t="shared" si="6"/>
        <v>840</v>
      </c>
      <c r="AG44" s="146">
        <f t="shared" si="6"/>
        <v>396</v>
      </c>
      <c r="AH44" s="146">
        <f t="shared" si="6"/>
        <v>216</v>
      </c>
      <c r="AI44" s="146">
        <f t="shared" si="6"/>
        <v>0</v>
      </c>
      <c r="AJ44" s="146">
        <f t="shared" si="6"/>
        <v>90</v>
      </c>
      <c r="AK44" s="146">
        <f t="shared" si="6"/>
        <v>0</v>
      </c>
      <c r="AL44" s="146">
        <f t="shared" si="6"/>
        <v>90</v>
      </c>
      <c r="AM44" s="146">
        <f t="shared" si="6"/>
        <v>0</v>
      </c>
      <c r="AN44" s="147">
        <f t="shared" si="6"/>
        <v>0</v>
      </c>
      <c r="AO44" s="219">
        <f t="shared" si="6"/>
        <v>444</v>
      </c>
      <c r="AP44" s="145">
        <f t="shared" si="6"/>
        <v>2</v>
      </c>
      <c r="AQ44" s="146">
        <f t="shared" si="6"/>
        <v>5</v>
      </c>
      <c r="AR44" s="146">
        <f t="shared" si="6"/>
        <v>5</v>
      </c>
      <c r="AS44" s="147">
        <f t="shared" si="6"/>
        <v>0</v>
      </c>
      <c r="AT44" s="145">
        <f t="shared" si="6"/>
        <v>1</v>
      </c>
      <c r="AU44" s="146">
        <f t="shared" si="6"/>
        <v>0</v>
      </c>
      <c r="AV44" s="146">
        <f t="shared" si="6"/>
        <v>0</v>
      </c>
      <c r="AW44" s="147">
        <f t="shared" si="6"/>
        <v>1</v>
      </c>
      <c r="AX44" s="145">
        <f t="shared" si="6"/>
        <v>16</v>
      </c>
      <c r="AY44" s="146">
        <f t="shared" si="6"/>
        <v>9</v>
      </c>
      <c r="AZ44" s="146">
        <f t="shared" si="6"/>
        <v>3</v>
      </c>
      <c r="BA44" s="147">
        <f t="shared" si="6"/>
        <v>4</v>
      </c>
      <c r="BB44" s="145">
        <f t="shared" si="6"/>
        <v>6</v>
      </c>
      <c r="BC44" s="146">
        <f t="shared" si="6"/>
        <v>3</v>
      </c>
      <c r="BD44" s="146">
        <f t="shared" si="6"/>
        <v>2</v>
      </c>
      <c r="BE44" s="147">
        <f t="shared" si="6"/>
        <v>1</v>
      </c>
    </row>
    <row r="45" spans="1:57" s="7" customFormat="1" ht="49.5" customHeight="1" thickBot="1">
      <c r="A45" s="69"/>
      <c r="B45" s="488" t="s">
        <v>53</v>
      </c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89"/>
      <c r="AS45" s="489"/>
      <c r="AT45" s="489"/>
      <c r="AU45" s="489"/>
      <c r="AV45" s="489"/>
      <c r="AW45" s="489"/>
      <c r="AX45" s="489"/>
      <c r="AY45" s="489"/>
      <c r="AZ45" s="489"/>
      <c r="BA45" s="489"/>
      <c r="BB45" s="489"/>
      <c r="BC45" s="489"/>
      <c r="BD45" s="489"/>
      <c r="BE45" s="490"/>
    </row>
    <row r="46" spans="1:73" s="7" customFormat="1" ht="49.5" customHeight="1" thickBot="1">
      <c r="A46" s="69"/>
      <c r="B46" s="390" t="s">
        <v>56</v>
      </c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2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</row>
    <row r="47" spans="1:73" s="7" customFormat="1" ht="49.5" customHeight="1" thickBot="1">
      <c r="A47" s="69"/>
      <c r="B47" s="411" t="s">
        <v>118</v>
      </c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412"/>
      <c r="AQ47" s="412"/>
      <c r="AR47" s="412"/>
      <c r="AS47" s="412"/>
      <c r="AT47" s="412"/>
      <c r="AU47" s="412"/>
      <c r="AV47" s="412"/>
      <c r="AW47" s="412"/>
      <c r="AX47" s="412"/>
      <c r="AY47" s="412"/>
      <c r="AZ47" s="412"/>
      <c r="BA47" s="412"/>
      <c r="BB47" s="412"/>
      <c r="BC47" s="412"/>
      <c r="BD47" s="412"/>
      <c r="BE47" s="413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</row>
    <row r="48" spans="1:57" s="7" customFormat="1" ht="142.5" customHeight="1">
      <c r="A48" s="69"/>
      <c r="B48" s="196" t="s">
        <v>119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493" t="s">
        <v>82</v>
      </c>
      <c r="U48" s="494"/>
      <c r="V48" s="221">
        <v>44</v>
      </c>
      <c r="W48" s="474" t="s">
        <v>78</v>
      </c>
      <c r="X48" s="475"/>
      <c r="Y48" s="475"/>
      <c r="Z48" s="475"/>
      <c r="AA48" s="475"/>
      <c r="AB48" s="475"/>
      <c r="AC48" s="475"/>
      <c r="AD48" s="476"/>
      <c r="AE48" s="131">
        <v>5</v>
      </c>
      <c r="AF48" s="132">
        <f>AE48*30</f>
        <v>150</v>
      </c>
      <c r="AG48" s="132">
        <f aca="true" t="shared" si="7" ref="AG48:AG62">AH48+AJ48+AL48</f>
        <v>72</v>
      </c>
      <c r="AH48" s="132">
        <v>36</v>
      </c>
      <c r="AI48" s="132"/>
      <c r="AJ48" s="132">
        <v>36</v>
      </c>
      <c r="AK48" s="132"/>
      <c r="AL48" s="133"/>
      <c r="AM48" s="132"/>
      <c r="AN48" s="133"/>
      <c r="AO48" s="135">
        <f aca="true" t="shared" si="8" ref="AO48:AO62">AF48-AG48</f>
        <v>78</v>
      </c>
      <c r="AP48" s="136">
        <v>6</v>
      </c>
      <c r="AQ48" s="137"/>
      <c r="AR48" s="137">
        <v>6</v>
      </c>
      <c r="AS48" s="138"/>
      <c r="AT48" s="136"/>
      <c r="AU48" s="137"/>
      <c r="AV48" s="137"/>
      <c r="AW48" s="199"/>
      <c r="AX48" s="139"/>
      <c r="AY48" s="140"/>
      <c r="AZ48" s="140"/>
      <c r="BA48" s="222"/>
      <c r="BB48" s="139">
        <f>SUM(BC48:BE48)</f>
        <v>4</v>
      </c>
      <c r="BC48" s="140">
        <v>2</v>
      </c>
      <c r="BD48" s="140">
        <v>2</v>
      </c>
      <c r="BE48" s="222"/>
    </row>
    <row r="49" spans="1:57" s="7" customFormat="1" ht="142.5" customHeight="1">
      <c r="A49" s="69"/>
      <c r="B49" s="201" t="s">
        <v>120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430" t="s">
        <v>143</v>
      </c>
      <c r="U49" s="431"/>
      <c r="V49" s="224">
        <v>5</v>
      </c>
      <c r="W49" s="396" t="s">
        <v>78</v>
      </c>
      <c r="X49" s="397"/>
      <c r="Y49" s="397"/>
      <c r="Z49" s="397"/>
      <c r="AA49" s="397"/>
      <c r="AB49" s="397"/>
      <c r="AC49" s="397"/>
      <c r="AD49" s="398"/>
      <c r="AE49" s="209">
        <v>5</v>
      </c>
      <c r="AF49" s="176">
        <f aca="true" t="shared" si="9" ref="AF49:AF71">AE49*30</f>
        <v>150</v>
      </c>
      <c r="AG49" s="150">
        <f t="shared" si="7"/>
        <v>72</v>
      </c>
      <c r="AH49" s="150">
        <v>36</v>
      </c>
      <c r="AI49" s="150"/>
      <c r="AJ49" s="150">
        <v>36</v>
      </c>
      <c r="AK49" s="150"/>
      <c r="AL49" s="134"/>
      <c r="AM49" s="150"/>
      <c r="AN49" s="134"/>
      <c r="AO49" s="210">
        <f t="shared" si="8"/>
        <v>78</v>
      </c>
      <c r="AP49" s="211">
        <v>6</v>
      </c>
      <c r="AQ49" s="153"/>
      <c r="AR49" s="153">
        <v>6</v>
      </c>
      <c r="AS49" s="151"/>
      <c r="AT49" s="211"/>
      <c r="AU49" s="153"/>
      <c r="AV49" s="153"/>
      <c r="AW49" s="154"/>
      <c r="AX49" s="212"/>
      <c r="AY49" s="225"/>
      <c r="AZ49" s="225"/>
      <c r="BA49" s="226"/>
      <c r="BB49" s="212">
        <f>SUM(BC49:BE49)</f>
        <v>4</v>
      </c>
      <c r="BC49" s="225">
        <v>2</v>
      </c>
      <c r="BD49" s="225">
        <v>2</v>
      </c>
      <c r="BE49" s="226"/>
    </row>
    <row r="50" spans="1:57" s="7" customFormat="1" ht="142.5" customHeight="1">
      <c r="A50" s="69"/>
      <c r="B50" s="201" t="s">
        <v>121</v>
      </c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430" t="s">
        <v>144</v>
      </c>
      <c r="U50" s="431"/>
      <c r="V50" s="224">
        <v>10</v>
      </c>
      <c r="W50" s="396" t="s">
        <v>78</v>
      </c>
      <c r="X50" s="397"/>
      <c r="Y50" s="397"/>
      <c r="Z50" s="397"/>
      <c r="AA50" s="397"/>
      <c r="AB50" s="397"/>
      <c r="AC50" s="397"/>
      <c r="AD50" s="398"/>
      <c r="AE50" s="209">
        <v>5</v>
      </c>
      <c r="AF50" s="176">
        <f t="shared" si="9"/>
        <v>150</v>
      </c>
      <c r="AG50" s="150">
        <f t="shared" si="7"/>
        <v>72</v>
      </c>
      <c r="AH50" s="150">
        <v>36</v>
      </c>
      <c r="AI50" s="150"/>
      <c r="AJ50" s="150">
        <v>36</v>
      </c>
      <c r="AK50" s="150"/>
      <c r="AL50" s="134"/>
      <c r="AM50" s="150"/>
      <c r="AN50" s="134"/>
      <c r="AO50" s="210">
        <f t="shared" si="8"/>
        <v>78</v>
      </c>
      <c r="AP50" s="211">
        <v>6</v>
      </c>
      <c r="AQ50" s="153"/>
      <c r="AR50" s="153">
        <v>6</v>
      </c>
      <c r="AS50" s="151"/>
      <c r="AT50" s="211"/>
      <c r="AU50" s="153"/>
      <c r="AV50" s="153"/>
      <c r="AW50" s="154"/>
      <c r="AX50" s="212"/>
      <c r="AY50" s="225"/>
      <c r="AZ50" s="225"/>
      <c r="BA50" s="226"/>
      <c r="BB50" s="212">
        <f>SUM(BC50:BE50)</f>
        <v>4</v>
      </c>
      <c r="BC50" s="225">
        <v>2</v>
      </c>
      <c r="BD50" s="225">
        <v>2</v>
      </c>
      <c r="BE50" s="226"/>
    </row>
    <row r="51" spans="1:57" s="7" customFormat="1" ht="140.25" customHeight="1">
      <c r="A51" s="69"/>
      <c r="B51" s="201" t="s">
        <v>122</v>
      </c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430" t="s">
        <v>84</v>
      </c>
      <c r="U51" s="431"/>
      <c r="V51" s="224">
        <v>49</v>
      </c>
      <c r="W51" s="354" t="s">
        <v>78</v>
      </c>
      <c r="X51" s="355"/>
      <c r="Y51" s="355"/>
      <c r="Z51" s="355"/>
      <c r="AA51" s="355"/>
      <c r="AB51" s="355"/>
      <c r="AC51" s="355"/>
      <c r="AD51" s="356"/>
      <c r="AE51" s="175">
        <v>4</v>
      </c>
      <c r="AF51" s="176">
        <f t="shared" si="9"/>
        <v>120</v>
      </c>
      <c r="AG51" s="176">
        <f t="shared" si="7"/>
        <v>72</v>
      </c>
      <c r="AH51" s="176">
        <v>36</v>
      </c>
      <c r="AI51" s="176"/>
      <c r="AJ51" s="176"/>
      <c r="AK51" s="176"/>
      <c r="AL51" s="177">
        <v>36</v>
      </c>
      <c r="AM51" s="176"/>
      <c r="AN51" s="177"/>
      <c r="AO51" s="179">
        <f t="shared" si="8"/>
        <v>48</v>
      </c>
      <c r="AP51" s="180"/>
      <c r="AQ51" s="181">
        <v>5</v>
      </c>
      <c r="AR51" s="181">
        <v>5</v>
      </c>
      <c r="AS51" s="182"/>
      <c r="AT51" s="180"/>
      <c r="AU51" s="181"/>
      <c r="AV51" s="181"/>
      <c r="AW51" s="182"/>
      <c r="AX51" s="227">
        <f aca="true" t="shared" si="10" ref="AX51:AX56">SUM(AY51:BA51)</f>
        <v>4</v>
      </c>
      <c r="AY51" s="184">
        <v>2</v>
      </c>
      <c r="AZ51" s="184"/>
      <c r="BA51" s="188">
        <v>2</v>
      </c>
      <c r="BB51" s="227"/>
      <c r="BC51" s="184"/>
      <c r="BD51" s="184"/>
      <c r="BE51" s="188"/>
    </row>
    <row r="52" spans="1:57" s="7" customFormat="1" ht="140.25" customHeight="1">
      <c r="A52" s="69"/>
      <c r="B52" s="201" t="s">
        <v>123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430" t="s">
        <v>145</v>
      </c>
      <c r="U52" s="431"/>
      <c r="V52" s="224">
        <v>5</v>
      </c>
      <c r="W52" s="354" t="s">
        <v>78</v>
      </c>
      <c r="X52" s="355"/>
      <c r="Y52" s="355"/>
      <c r="Z52" s="355"/>
      <c r="AA52" s="355"/>
      <c r="AB52" s="355"/>
      <c r="AC52" s="355"/>
      <c r="AD52" s="356"/>
      <c r="AE52" s="175">
        <v>4</v>
      </c>
      <c r="AF52" s="176">
        <f t="shared" si="9"/>
        <v>120</v>
      </c>
      <c r="AG52" s="176">
        <f t="shared" si="7"/>
        <v>72</v>
      </c>
      <c r="AH52" s="176">
        <v>36</v>
      </c>
      <c r="AI52" s="176"/>
      <c r="AJ52" s="176"/>
      <c r="AK52" s="176"/>
      <c r="AL52" s="177">
        <v>36</v>
      </c>
      <c r="AM52" s="176"/>
      <c r="AN52" s="177"/>
      <c r="AO52" s="179">
        <f t="shared" si="8"/>
        <v>48</v>
      </c>
      <c r="AP52" s="180"/>
      <c r="AQ52" s="181">
        <v>5</v>
      </c>
      <c r="AR52" s="181">
        <v>5</v>
      </c>
      <c r="AS52" s="182"/>
      <c r="AT52" s="180"/>
      <c r="AU52" s="181"/>
      <c r="AV52" s="181"/>
      <c r="AW52" s="182"/>
      <c r="AX52" s="227">
        <f t="shared" si="10"/>
        <v>4</v>
      </c>
      <c r="AY52" s="184">
        <v>2</v>
      </c>
      <c r="AZ52" s="184"/>
      <c r="BA52" s="188">
        <v>2</v>
      </c>
      <c r="BB52" s="227"/>
      <c r="BC52" s="184"/>
      <c r="BD52" s="184"/>
      <c r="BE52" s="188"/>
    </row>
    <row r="53" spans="1:57" s="7" customFormat="1" ht="140.25" customHeight="1">
      <c r="A53" s="69"/>
      <c r="B53" s="201" t="s">
        <v>124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430" t="s">
        <v>146</v>
      </c>
      <c r="U53" s="431"/>
      <c r="V53" s="224">
        <v>5</v>
      </c>
      <c r="W53" s="354" t="s">
        <v>78</v>
      </c>
      <c r="X53" s="355"/>
      <c r="Y53" s="355"/>
      <c r="Z53" s="355"/>
      <c r="AA53" s="355"/>
      <c r="AB53" s="355"/>
      <c r="AC53" s="355"/>
      <c r="AD53" s="356"/>
      <c r="AE53" s="175">
        <v>4</v>
      </c>
      <c r="AF53" s="176">
        <f t="shared" si="9"/>
        <v>120</v>
      </c>
      <c r="AG53" s="176">
        <f t="shared" si="7"/>
        <v>72</v>
      </c>
      <c r="AH53" s="176">
        <v>36</v>
      </c>
      <c r="AI53" s="176"/>
      <c r="AJ53" s="176"/>
      <c r="AK53" s="176"/>
      <c r="AL53" s="177">
        <v>36</v>
      </c>
      <c r="AM53" s="176"/>
      <c r="AN53" s="177"/>
      <c r="AO53" s="179">
        <f t="shared" si="8"/>
        <v>48</v>
      </c>
      <c r="AP53" s="180"/>
      <c r="AQ53" s="181">
        <v>5</v>
      </c>
      <c r="AR53" s="181">
        <v>5</v>
      </c>
      <c r="AS53" s="182"/>
      <c r="AT53" s="180"/>
      <c r="AU53" s="181"/>
      <c r="AV53" s="181"/>
      <c r="AW53" s="182"/>
      <c r="AX53" s="227">
        <f t="shared" si="10"/>
        <v>4</v>
      </c>
      <c r="AY53" s="184">
        <v>2</v>
      </c>
      <c r="AZ53" s="184"/>
      <c r="BA53" s="188">
        <v>2</v>
      </c>
      <c r="BB53" s="227"/>
      <c r="BC53" s="184"/>
      <c r="BD53" s="184"/>
      <c r="BE53" s="188"/>
    </row>
    <row r="54" spans="1:57" s="7" customFormat="1" ht="217.5" customHeight="1">
      <c r="A54" s="69"/>
      <c r="B54" s="201" t="s">
        <v>125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430" t="s">
        <v>147</v>
      </c>
      <c r="U54" s="431"/>
      <c r="V54" s="224">
        <v>27</v>
      </c>
      <c r="W54" s="396" t="s">
        <v>78</v>
      </c>
      <c r="X54" s="397"/>
      <c r="Y54" s="397"/>
      <c r="Z54" s="397"/>
      <c r="AA54" s="397"/>
      <c r="AB54" s="397"/>
      <c r="AC54" s="397"/>
      <c r="AD54" s="398"/>
      <c r="AE54" s="175">
        <v>5</v>
      </c>
      <c r="AF54" s="176">
        <f t="shared" si="9"/>
        <v>150</v>
      </c>
      <c r="AG54" s="176">
        <f t="shared" si="7"/>
        <v>72</v>
      </c>
      <c r="AH54" s="176">
        <v>36</v>
      </c>
      <c r="AI54" s="176"/>
      <c r="AJ54" s="176"/>
      <c r="AK54" s="176"/>
      <c r="AL54" s="177">
        <v>36</v>
      </c>
      <c r="AM54" s="176"/>
      <c r="AN54" s="178"/>
      <c r="AO54" s="179">
        <f t="shared" si="8"/>
        <v>78</v>
      </c>
      <c r="AP54" s="180">
        <v>5</v>
      </c>
      <c r="AQ54" s="181"/>
      <c r="AR54" s="181">
        <v>5</v>
      </c>
      <c r="AS54" s="182"/>
      <c r="AT54" s="180"/>
      <c r="AU54" s="181"/>
      <c r="AV54" s="181"/>
      <c r="AW54" s="204"/>
      <c r="AX54" s="183">
        <f t="shared" si="10"/>
        <v>4</v>
      </c>
      <c r="AY54" s="184">
        <v>2</v>
      </c>
      <c r="AZ54" s="184"/>
      <c r="BA54" s="188">
        <v>2</v>
      </c>
      <c r="BB54" s="183"/>
      <c r="BC54" s="184"/>
      <c r="BD54" s="184"/>
      <c r="BE54" s="188"/>
    </row>
    <row r="55" spans="1:57" s="7" customFormat="1" ht="221.25" customHeight="1">
      <c r="A55" s="69"/>
      <c r="B55" s="201" t="s">
        <v>126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430" t="s">
        <v>148</v>
      </c>
      <c r="U55" s="431"/>
      <c r="V55" s="224">
        <v>14</v>
      </c>
      <c r="W55" s="396" t="s">
        <v>78</v>
      </c>
      <c r="X55" s="397"/>
      <c r="Y55" s="397"/>
      <c r="Z55" s="397"/>
      <c r="AA55" s="397"/>
      <c r="AB55" s="397"/>
      <c r="AC55" s="397"/>
      <c r="AD55" s="398"/>
      <c r="AE55" s="175">
        <v>5</v>
      </c>
      <c r="AF55" s="176">
        <f t="shared" si="9"/>
        <v>150</v>
      </c>
      <c r="AG55" s="176">
        <f t="shared" si="7"/>
        <v>72</v>
      </c>
      <c r="AH55" s="176">
        <v>36</v>
      </c>
      <c r="AI55" s="176"/>
      <c r="AJ55" s="176"/>
      <c r="AK55" s="176"/>
      <c r="AL55" s="177">
        <v>36</v>
      </c>
      <c r="AM55" s="176"/>
      <c r="AN55" s="178"/>
      <c r="AO55" s="179">
        <f t="shared" si="8"/>
        <v>78</v>
      </c>
      <c r="AP55" s="180">
        <v>5</v>
      </c>
      <c r="AQ55" s="181"/>
      <c r="AR55" s="181">
        <v>5</v>
      </c>
      <c r="AS55" s="182"/>
      <c r="AT55" s="180"/>
      <c r="AU55" s="181"/>
      <c r="AV55" s="181"/>
      <c r="AW55" s="204"/>
      <c r="AX55" s="183">
        <f t="shared" si="10"/>
        <v>4</v>
      </c>
      <c r="AY55" s="184">
        <v>2</v>
      </c>
      <c r="AZ55" s="184"/>
      <c r="BA55" s="188">
        <v>2</v>
      </c>
      <c r="BB55" s="183"/>
      <c r="BC55" s="184"/>
      <c r="BD55" s="184"/>
      <c r="BE55" s="188"/>
    </row>
    <row r="56" spans="1:57" s="7" customFormat="1" ht="213.75" customHeight="1">
      <c r="A56" s="69"/>
      <c r="B56" s="201" t="s">
        <v>127</v>
      </c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430" t="s">
        <v>149</v>
      </c>
      <c r="U56" s="431"/>
      <c r="V56" s="224">
        <v>18</v>
      </c>
      <c r="W56" s="396" t="s">
        <v>78</v>
      </c>
      <c r="X56" s="397"/>
      <c r="Y56" s="397"/>
      <c r="Z56" s="397"/>
      <c r="AA56" s="397"/>
      <c r="AB56" s="397"/>
      <c r="AC56" s="397"/>
      <c r="AD56" s="398"/>
      <c r="AE56" s="175">
        <v>5</v>
      </c>
      <c r="AF56" s="176">
        <f t="shared" si="9"/>
        <v>150</v>
      </c>
      <c r="AG56" s="176">
        <f t="shared" si="7"/>
        <v>72</v>
      </c>
      <c r="AH56" s="176">
        <v>36</v>
      </c>
      <c r="AI56" s="176"/>
      <c r="AJ56" s="176"/>
      <c r="AK56" s="176"/>
      <c r="AL56" s="177">
        <v>36</v>
      </c>
      <c r="AM56" s="176"/>
      <c r="AN56" s="178"/>
      <c r="AO56" s="179">
        <f t="shared" si="8"/>
        <v>78</v>
      </c>
      <c r="AP56" s="180">
        <v>5</v>
      </c>
      <c r="AQ56" s="181"/>
      <c r="AR56" s="181">
        <v>5</v>
      </c>
      <c r="AS56" s="182"/>
      <c r="AT56" s="180"/>
      <c r="AU56" s="181"/>
      <c r="AV56" s="181"/>
      <c r="AW56" s="204"/>
      <c r="AX56" s="183">
        <f t="shared" si="10"/>
        <v>4</v>
      </c>
      <c r="AY56" s="184">
        <v>2</v>
      </c>
      <c r="AZ56" s="184"/>
      <c r="BA56" s="188">
        <v>2</v>
      </c>
      <c r="BB56" s="183"/>
      <c r="BC56" s="184"/>
      <c r="BD56" s="184"/>
      <c r="BE56" s="188"/>
    </row>
    <row r="57" spans="1:57" s="7" customFormat="1" ht="140.25" customHeight="1">
      <c r="A57" s="69"/>
      <c r="B57" s="201" t="s">
        <v>128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430" t="s">
        <v>86</v>
      </c>
      <c r="U57" s="431"/>
      <c r="V57" s="224">
        <v>37</v>
      </c>
      <c r="W57" s="354" t="s">
        <v>78</v>
      </c>
      <c r="X57" s="355"/>
      <c r="Y57" s="355"/>
      <c r="Z57" s="355"/>
      <c r="AA57" s="355"/>
      <c r="AB57" s="355"/>
      <c r="AC57" s="355"/>
      <c r="AD57" s="356"/>
      <c r="AE57" s="175">
        <v>4</v>
      </c>
      <c r="AF57" s="176">
        <f t="shared" si="9"/>
        <v>120</v>
      </c>
      <c r="AG57" s="176">
        <f t="shared" si="7"/>
        <v>72</v>
      </c>
      <c r="AH57" s="176">
        <v>36</v>
      </c>
      <c r="AI57" s="176"/>
      <c r="AJ57" s="176"/>
      <c r="AK57" s="176"/>
      <c r="AL57" s="177">
        <v>36</v>
      </c>
      <c r="AM57" s="176"/>
      <c r="AN57" s="177"/>
      <c r="AO57" s="179">
        <f t="shared" si="8"/>
        <v>48</v>
      </c>
      <c r="AP57" s="180"/>
      <c r="AQ57" s="181">
        <v>6</v>
      </c>
      <c r="AR57" s="181">
        <v>6</v>
      </c>
      <c r="AS57" s="182"/>
      <c r="AT57" s="180"/>
      <c r="AU57" s="181"/>
      <c r="AV57" s="181"/>
      <c r="AW57" s="182"/>
      <c r="AX57" s="227"/>
      <c r="AY57" s="184"/>
      <c r="AZ57" s="184"/>
      <c r="BA57" s="188"/>
      <c r="BB57" s="227">
        <f aca="true" t="shared" si="11" ref="BB57:BB62">SUM(BC57:BE57)</f>
        <v>4</v>
      </c>
      <c r="BC57" s="184">
        <v>2</v>
      </c>
      <c r="BD57" s="184"/>
      <c r="BE57" s="188">
        <v>2</v>
      </c>
    </row>
    <row r="58" spans="1:57" s="7" customFormat="1" ht="140.25" customHeight="1">
      <c r="A58" s="69"/>
      <c r="B58" s="201" t="s">
        <v>129</v>
      </c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430" t="s">
        <v>150</v>
      </c>
      <c r="U58" s="431"/>
      <c r="V58" s="224">
        <v>10</v>
      </c>
      <c r="W58" s="354" t="s">
        <v>78</v>
      </c>
      <c r="X58" s="355"/>
      <c r="Y58" s="355"/>
      <c r="Z58" s="355"/>
      <c r="AA58" s="355"/>
      <c r="AB58" s="355"/>
      <c r="AC58" s="355"/>
      <c r="AD58" s="356"/>
      <c r="AE58" s="175">
        <v>4</v>
      </c>
      <c r="AF58" s="176">
        <f t="shared" si="9"/>
        <v>120</v>
      </c>
      <c r="AG58" s="176">
        <f t="shared" si="7"/>
        <v>72</v>
      </c>
      <c r="AH58" s="176">
        <v>36</v>
      </c>
      <c r="AI58" s="176"/>
      <c r="AJ58" s="176"/>
      <c r="AK58" s="176"/>
      <c r="AL58" s="177">
        <v>36</v>
      </c>
      <c r="AM58" s="176"/>
      <c r="AN58" s="177"/>
      <c r="AO58" s="179">
        <f t="shared" si="8"/>
        <v>48</v>
      </c>
      <c r="AP58" s="180"/>
      <c r="AQ58" s="181">
        <v>6</v>
      </c>
      <c r="AR58" s="181">
        <v>6</v>
      </c>
      <c r="AS58" s="182"/>
      <c r="AT58" s="180"/>
      <c r="AU58" s="181"/>
      <c r="AV58" s="181"/>
      <c r="AW58" s="182"/>
      <c r="AX58" s="227"/>
      <c r="AY58" s="184"/>
      <c r="AZ58" s="184"/>
      <c r="BA58" s="188"/>
      <c r="BB58" s="227">
        <f t="shared" si="11"/>
        <v>4</v>
      </c>
      <c r="BC58" s="184">
        <v>2</v>
      </c>
      <c r="BD58" s="184"/>
      <c r="BE58" s="188">
        <v>2</v>
      </c>
    </row>
    <row r="59" spans="1:57" s="7" customFormat="1" ht="140.25" customHeight="1">
      <c r="A59" s="69"/>
      <c r="B59" s="201" t="s">
        <v>130</v>
      </c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430" t="s">
        <v>151</v>
      </c>
      <c r="U59" s="431"/>
      <c r="V59" s="224">
        <v>12</v>
      </c>
      <c r="W59" s="354" t="s">
        <v>78</v>
      </c>
      <c r="X59" s="355"/>
      <c r="Y59" s="355"/>
      <c r="Z59" s="355"/>
      <c r="AA59" s="355"/>
      <c r="AB59" s="355"/>
      <c r="AC59" s="355"/>
      <c r="AD59" s="356"/>
      <c r="AE59" s="175">
        <v>4</v>
      </c>
      <c r="AF59" s="176">
        <f t="shared" si="9"/>
        <v>120</v>
      </c>
      <c r="AG59" s="176">
        <f t="shared" si="7"/>
        <v>72</v>
      </c>
      <c r="AH59" s="176">
        <v>36</v>
      </c>
      <c r="AI59" s="176"/>
      <c r="AJ59" s="176"/>
      <c r="AK59" s="176"/>
      <c r="AL59" s="177">
        <v>36</v>
      </c>
      <c r="AM59" s="176"/>
      <c r="AN59" s="177"/>
      <c r="AO59" s="179">
        <f t="shared" si="8"/>
        <v>48</v>
      </c>
      <c r="AP59" s="180"/>
      <c r="AQ59" s="181">
        <v>6</v>
      </c>
      <c r="AR59" s="181">
        <v>6</v>
      </c>
      <c r="AS59" s="182"/>
      <c r="AT59" s="180"/>
      <c r="AU59" s="181"/>
      <c r="AV59" s="181"/>
      <c r="AW59" s="182"/>
      <c r="AX59" s="227"/>
      <c r="AY59" s="184"/>
      <c r="AZ59" s="184"/>
      <c r="BA59" s="188"/>
      <c r="BB59" s="227">
        <f t="shared" si="11"/>
        <v>4</v>
      </c>
      <c r="BC59" s="184">
        <v>2</v>
      </c>
      <c r="BD59" s="184"/>
      <c r="BE59" s="188">
        <v>2</v>
      </c>
    </row>
    <row r="60" spans="1:57" s="7" customFormat="1" ht="175.5" customHeight="1">
      <c r="A60" s="69"/>
      <c r="B60" s="201" t="s">
        <v>131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430" t="s">
        <v>152</v>
      </c>
      <c r="U60" s="431"/>
      <c r="V60" s="224">
        <v>5</v>
      </c>
      <c r="W60" s="396" t="s">
        <v>78</v>
      </c>
      <c r="X60" s="397"/>
      <c r="Y60" s="397"/>
      <c r="Z60" s="397"/>
      <c r="AA60" s="397"/>
      <c r="AB60" s="397"/>
      <c r="AC60" s="397"/>
      <c r="AD60" s="398"/>
      <c r="AE60" s="209">
        <v>5</v>
      </c>
      <c r="AF60" s="176">
        <f t="shared" si="9"/>
        <v>150</v>
      </c>
      <c r="AG60" s="150">
        <f t="shared" si="7"/>
        <v>72</v>
      </c>
      <c r="AH60" s="150">
        <v>36</v>
      </c>
      <c r="AI60" s="150"/>
      <c r="AJ60" s="150"/>
      <c r="AK60" s="150"/>
      <c r="AL60" s="134">
        <v>36</v>
      </c>
      <c r="AM60" s="150"/>
      <c r="AN60" s="134"/>
      <c r="AO60" s="210">
        <f t="shared" si="8"/>
        <v>78</v>
      </c>
      <c r="AP60" s="153">
        <v>6</v>
      </c>
      <c r="AQ60" s="153"/>
      <c r="AR60" s="153">
        <v>6</v>
      </c>
      <c r="AS60" s="151"/>
      <c r="AT60" s="211"/>
      <c r="AU60" s="153"/>
      <c r="AV60" s="153"/>
      <c r="AW60" s="151"/>
      <c r="AX60" s="229"/>
      <c r="AY60" s="225"/>
      <c r="AZ60" s="225"/>
      <c r="BA60" s="226"/>
      <c r="BB60" s="229">
        <f t="shared" si="11"/>
        <v>4</v>
      </c>
      <c r="BC60" s="225">
        <v>2</v>
      </c>
      <c r="BD60" s="225"/>
      <c r="BE60" s="226">
        <v>2</v>
      </c>
    </row>
    <row r="61" spans="1:57" s="7" customFormat="1" ht="213" customHeight="1">
      <c r="A61" s="69"/>
      <c r="B61" s="201" t="s">
        <v>132</v>
      </c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430" t="s">
        <v>153</v>
      </c>
      <c r="U61" s="431"/>
      <c r="V61" s="224">
        <v>31</v>
      </c>
      <c r="W61" s="396" t="s">
        <v>78</v>
      </c>
      <c r="X61" s="397"/>
      <c r="Y61" s="397"/>
      <c r="Z61" s="397"/>
      <c r="AA61" s="397"/>
      <c r="AB61" s="397"/>
      <c r="AC61" s="397"/>
      <c r="AD61" s="398"/>
      <c r="AE61" s="209">
        <v>5</v>
      </c>
      <c r="AF61" s="176">
        <f t="shared" si="9"/>
        <v>150</v>
      </c>
      <c r="AG61" s="150">
        <f t="shared" si="7"/>
        <v>72</v>
      </c>
      <c r="AH61" s="150">
        <v>36</v>
      </c>
      <c r="AI61" s="150"/>
      <c r="AJ61" s="150"/>
      <c r="AK61" s="150"/>
      <c r="AL61" s="134">
        <v>36</v>
      </c>
      <c r="AM61" s="150"/>
      <c r="AN61" s="134"/>
      <c r="AO61" s="210">
        <f t="shared" si="8"/>
        <v>78</v>
      </c>
      <c r="AP61" s="153">
        <v>6</v>
      </c>
      <c r="AQ61" s="153"/>
      <c r="AR61" s="153">
        <v>6</v>
      </c>
      <c r="AS61" s="151"/>
      <c r="AT61" s="211"/>
      <c r="AU61" s="153"/>
      <c r="AV61" s="153"/>
      <c r="AW61" s="151"/>
      <c r="AX61" s="229"/>
      <c r="AY61" s="225"/>
      <c r="AZ61" s="225"/>
      <c r="BA61" s="226"/>
      <c r="BB61" s="229">
        <f t="shared" si="11"/>
        <v>4</v>
      </c>
      <c r="BC61" s="225">
        <v>2</v>
      </c>
      <c r="BD61" s="225"/>
      <c r="BE61" s="226">
        <v>2</v>
      </c>
    </row>
    <row r="62" spans="1:57" s="7" customFormat="1" ht="183" customHeight="1">
      <c r="A62" s="69"/>
      <c r="B62" s="201" t="s">
        <v>133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430" t="s">
        <v>162</v>
      </c>
      <c r="U62" s="431"/>
      <c r="V62" s="224">
        <v>23</v>
      </c>
      <c r="W62" s="396" t="s">
        <v>78</v>
      </c>
      <c r="X62" s="397"/>
      <c r="Y62" s="397"/>
      <c r="Z62" s="397"/>
      <c r="AA62" s="397"/>
      <c r="AB62" s="397"/>
      <c r="AC62" s="397"/>
      <c r="AD62" s="398"/>
      <c r="AE62" s="209">
        <v>5</v>
      </c>
      <c r="AF62" s="176">
        <f t="shared" si="9"/>
        <v>150</v>
      </c>
      <c r="AG62" s="150">
        <f t="shared" si="7"/>
        <v>72</v>
      </c>
      <c r="AH62" s="150">
        <v>36</v>
      </c>
      <c r="AI62" s="150"/>
      <c r="AJ62" s="150"/>
      <c r="AK62" s="150"/>
      <c r="AL62" s="134">
        <v>36</v>
      </c>
      <c r="AM62" s="150"/>
      <c r="AN62" s="134"/>
      <c r="AO62" s="210">
        <f t="shared" si="8"/>
        <v>78</v>
      </c>
      <c r="AP62" s="153">
        <v>6</v>
      </c>
      <c r="AQ62" s="153"/>
      <c r="AR62" s="153">
        <v>6</v>
      </c>
      <c r="AS62" s="151"/>
      <c r="AT62" s="211"/>
      <c r="AU62" s="153"/>
      <c r="AV62" s="153"/>
      <c r="AW62" s="151"/>
      <c r="AX62" s="229"/>
      <c r="AY62" s="225"/>
      <c r="AZ62" s="225"/>
      <c r="BA62" s="226"/>
      <c r="BB62" s="229">
        <f t="shared" si="11"/>
        <v>4</v>
      </c>
      <c r="BC62" s="225">
        <v>2</v>
      </c>
      <c r="BD62" s="225"/>
      <c r="BE62" s="226">
        <v>2</v>
      </c>
    </row>
    <row r="63" spans="1:57" s="7" customFormat="1" ht="222" customHeight="1">
      <c r="A63" s="69"/>
      <c r="B63" s="201" t="s">
        <v>134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430" t="s">
        <v>155</v>
      </c>
      <c r="U63" s="431"/>
      <c r="V63" s="224">
        <v>5</v>
      </c>
      <c r="W63" s="396" t="s">
        <v>78</v>
      </c>
      <c r="X63" s="397"/>
      <c r="Y63" s="397"/>
      <c r="Z63" s="397"/>
      <c r="AA63" s="397"/>
      <c r="AB63" s="397"/>
      <c r="AC63" s="397"/>
      <c r="AD63" s="398"/>
      <c r="AE63" s="175">
        <v>1</v>
      </c>
      <c r="AF63" s="176">
        <f t="shared" si="9"/>
        <v>30</v>
      </c>
      <c r="AG63" s="176"/>
      <c r="AH63" s="176"/>
      <c r="AI63" s="176"/>
      <c r="AJ63" s="176"/>
      <c r="AK63" s="176"/>
      <c r="AL63" s="177"/>
      <c r="AM63" s="176"/>
      <c r="AN63" s="178"/>
      <c r="AO63" s="179">
        <v>30</v>
      </c>
      <c r="AP63" s="180"/>
      <c r="AQ63" s="181"/>
      <c r="AR63" s="181"/>
      <c r="AS63" s="182"/>
      <c r="AT63" s="180">
        <v>6</v>
      </c>
      <c r="AU63" s="181"/>
      <c r="AV63" s="181"/>
      <c r="AW63" s="204"/>
      <c r="AX63" s="183"/>
      <c r="AY63" s="184"/>
      <c r="AZ63" s="184"/>
      <c r="BA63" s="185"/>
      <c r="BB63" s="183"/>
      <c r="BC63" s="184"/>
      <c r="BD63" s="184"/>
      <c r="BE63" s="188"/>
    </row>
    <row r="64" spans="1:57" s="7" customFormat="1" ht="222" customHeight="1">
      <c r="A64" s="69"/>
      <c r="B64" s="201" t="s">
        <v>135</v>
      </c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430" t="s">
        <v>154</v>
      </c>
      <c r="U64" s="431"/>
      <c r="V64" s="224">
        <v>31</v>
      </c>
      <c r="W64" s="396" t="s">
        <v>78</v>
      </c>
      <c r="X64" s="397"/>
      <c r="Y64" s="397"/>
      <c r="Z64" s="397"/>
      <c r="AA64" s="397"/>
      <c r="AB64" s="397"/>
      <c r="AC64" s="397"/>
      <c r="AD64" s="398"/>
      <c r="AE64" s="175">
        <v>1</v>
      </c>
      <c r="AF64" s="176">
        <f t="shared" si="9"/>
        <v>30</v>
      </c>
      <c r="AG64" s="176"/>
      <c r="AH64" s="176"/>
      <c r="AI64" s="176"/>
      <c r="AJ64" s="176"/>
      <c r="AK64" s="176"/>
      <c r="AL64" s="177"/>
      <c r="AM64" s="176"/>
      <c r="AN64" s="178"/>
      <c r="AO64" s="179">
        <v>30</v>
      </c>
      <c r="AP64" s="180"/>
      <c r="AQ64" s="181"/>
      <c r="AR64" s="181"/>
      <c r="AS64" s="182"/>
      <c r="AT64" s="180">
        <v>6</v>
      </c>
      <c r="AU64" s="181"/>
      <c r="AV64" s="181"/>
      <c r="AW64" s="204"/>
      <c r="AX64" s="183"/>
      <c r="AY64" s="184"/>
      <c r="AZ64" s="184"/>
      <c r="BA64" s="185"/>
      <c r="BB64" s="183"/>
      <c r="BC64" s="184"/>
      <c r="BD64" s="184"/>
      <c r="BE64" s="188"/>
    </row>
    <row r="65" spans="1:57" s="7" customFormat="1" ht="195.75" customHeight="1">
      <c r="A65" s="69"/>
      <c r="B65" s="201" t="s">
        <v>136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430" t="s">
        <v>163</v>
      </c>
      <c r="U65" s="431"/>
      <c r="V65" s="224">
        <v>23</v>
      </c>
      <c r="W65" s="396" t="s">
        <v>78</v>
      </c>
      <c r="X65" s="397"/>
      <c r="Y65" s="397"/>
      <c r="Z65" s="397"/>
      <c r="AA65" s="397"/>
      <c r="AB65" s="397"/>
      <c r="AC65" s="397"/>
      <c r="AD65" s="398"/>
      <c r="AE65" s="175">
        <v>1</v>
      </c>
      <c r="AF65" s="176">
        <f t="shared" si="9"/>
        <v>30</v>
      </c>
      <c r="AG65" s="176"/>
      <c r="AH65" s="176"/>
      <c r="AI65" s="176"/>
      <c r="AJ65" s="176"/>
      <c r="AK65" s="176"/>
      <c r="AL65" s="177"/>
      <c r="AM65" s="176"/>
      <c r="AN65" s="178"/>
      <c r="AO65" s="179">
        <v>30</v>
      </c>
      <c r="AP65" s="180"/>
      <c r="AQ65" s="181"/>
      <c r="AR65" s="181"/>
      <c r="AS65" s="182"/>
      <c r="AT65" s="180">
        <v>6</v>
      </c>
      <c r="AU65" s="181"/>
      <c r="AV65" s="181"/>
      <c r="AW65" s="204"/>
      <c r="AX65" s="183"/>
      <c r="AY65" s="184"/>
      <c r="AZ65" s="184"/>
      <c r="BA65" s="185"/>
      <c r="BB65" s="183"/>
      <c r="BC65" s="184"/>
      <c r="BD65" s="184"/>
      <c r="BE65" s="188"/>
    </row>
    <row r="66" spans="1:57" s="7" customFormat="1" ht="144" customHeight="1">
      <c r="A66" s="69"/>
      <c r="B66" s="201" t="s">
        <v>137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430" t="s">
        <v>95</v>
      </c>
      <c r="U66" s="431"/>
      <c r="V66" s="224">
        <v>47</v>
      </c>
      <c r="W66" s="354" t="s">
        <v>78</v>
      </c>
      <c r="X66" s="355"/>
      <c r="Y66" s="355"/>
      <c r="Z66" s="355"/>
      <c r="AA66" s="355"/>
      <c r="AB66" s="355"/>
      <c r="AC66" s="355"/>
      <c r="AD66" s="356"/>
      <c r="AE66" s="175">
        <v>4</v>
      </c>
      <c r="AF66" s="176">
        <f t="shared" si="9"/>
        <v>120</v>
      </c>
      <c r="AG66" s="176">
        <f aca="true" t="shared" si="12" ref="AG66:AG71">AH66+AJ66+AL66</f>
        <v>54</v>
      </c>
      <c r="AH66" s="176">
        <v>36</v>
      </c>
      <c r="AI66" s="176"/>
      <c r="AJ66" s="176"/>
      <c r="AK66" s="176"/>
      <c r="AL66" s="177">
        <v>18</v>
      </c>
      <c r="AM66" s="176"/>
      <c r="AN66" s="177"/>
      <c r="AO66" s="179">
        <f aca="true" t="shared" si="13" ref="AO66:AO71">AF66-AG66</f>
        <v>66</v>
      </c>
      <c r="AP66" s="180"/>
      <c r="AQ66" s="181">
        <v>6</v>
      </c>
      <c r="AR66" s="181">
        <v>6</v>
      </c>
      <c r="AS66" s="182"/>
      <c r="AT66" s="180"/>
      <c r="AU66" s="181"/>
      <c r="AV66" s="181"/>
      <c r="AW66" s="182"/>
      <c r="AX66" s="227"/>
      <c r="AY66" s="184"/>
      <c r="AZ66" s="184"/>
      <c r="BA66" s="185"/>
      <c r="BB66" s="183">
        <f aca="true" t="shared" si="14" ref="BB66:BB71">SUM(BC66:BE66)</f>
        <v>3</v>
      </c>
      <c r="BC66" s="184">
        <v>2</v>
      </c>
      <c r="BD66" s="184"/>
      <c r="BE66" s="188">
        <v>1</v>
      </c>
    </row>
    <row r="67" spans="1:57" s="7" customFormat="1" ht="144" customHeight="1">
      <c r="A67" s="69"/>
      <c r="B67" s="201" t="s">
        <v>138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430" t="s">
        <v>156</v>
      </c>
      <c r="U67" s="431"/>
      <c r="V67" s="224">
        <v>12</v>
      </c>
      <c r="W67" s="354" t="s">
        <v>78</v>
      </c>
      <c r="X67" s="355"/>
      <c r="Y67" s="355"/>
      <c r="Z67" s="355"/>
      <c r="AA67" s="355"/>
      <c r="AB67" s="355"/>
      <c r="AC67" s="355"/>
      <c r="AD67" s="356"/>
      <c r="AE67" s="175">
        <v>4</v>
      </c>
      <c r="AF67" s="176">
        <f t="shared" si="9"/>
        <v>120</v>
      </c>
      <c r="AG67" s="176">
        <f t="shared" si="12"/>
        <v>54</v>
      </c>
      <c r="AH67" s="176">
        <v>36</v>
      </c>
      <c r="AI67" s="176"/>
      <c r="AJ67" s="176"/>
      <c r="AK67" s="176"/>
      <c r="AL67" s="177">
        <v>18</v>
      </c>
      <c r="AM67" s="176"/>
      <c r="AN67" s="177"/>
      <c r="AO67" s="179">
        <f t="shared" si="13"/>
        <v>66</v>
      </c>
      <c r="AP67" s="180"/>
      <c r="AQ67" s="181">
        <v>6</v>
      </c>
      <c r="AR67" s="181">
        <v>6</v>
      </c>
      <c r="AS67" s="182"/>
      <c r="AT67" s="180"/>
      <c r="AU67" s="181"/>
      <c r="AV67" s="181"/>
      <c r="AW67" s="182"/>
      <c r="AX67" s="227"/>
      <c r="AY67" s="184"/>
      <c r="AZ67" s="184"/>
      <c r="BA67" s="185"/>
      <c r="BB67" s="183">
        <f t="shared" si="14"/>
        <v>3</v>
      </c>
      <c r="BC67" s="184">
        <v>2</v>
      </c>
      <c r="BD67" s="184"/>
      <c r="BE67" s="188">
        <v>1</v>
      </c>
    </row>
    <row r="68" spans="1:57" s="7" customFormat="1" ht="144" customHeight="1">
      <c r="A68" s="69"/>
      <c r="B68" s="201" t="s">
        <v>139</v>
      </c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430" t="s">
        <v>157</v>
      </c>
      <c r="U68" s="431"/>
      <c r="V68" s="224">
        <v>0</v>
      </c>
      <c r="W68" s="354" t="s">
        <v>78</v>
      </c>
      <c r="X68" s="355"/>
      <c r="Y68" s="355"/>
      <c r="Z68" s="355"/>
      <c r="AA68" s="355"/>
      <c r="AB68" s="355"/>
      <c r="AC68" s="355"/>
      <c r="AD68" s="356"/>
      <c r="AE68" s="175">
        <v>4</v>
      </c>
      <c r="AF68" s="176">
        <f t="shared" si="9"/>
        <v>120</v>
      </c>
      <c r="AG68" s="176">
        <f t="shared" si="12"/>
        <v>54</v>
      </c>
      <c r="AH68" s="176">
        <v>36</v>
      </c>
      <c r="AI68" s="176"/>
      <c r="AJ68" s="176"/>
      <c r="AK68" s="176"/>
      <c r="AL68" s="177">
        <v>18</v>
      </c>
      <c r="AM68" s="176"/>
      <c r="AN68" s="177"/>
      <c r="AO68" s="179">
        <f t="shared" si="13"/>
        <v>66</v>
      </c>
      <c r="AP68" s="180"/>
      <c r="AQ68" s="181">
        <v>6</v>
      </c>
      <c r="AR68" s="181">
        <v>6</v>
      </c>
      <c r="AS68" s="182"/>
      <c r="AT68" s="180"/>
      <c r="AU68" s="181"/>
      <c r="AV68" s="181"/>
      <c r="AW68" s="182"/>
      <c r="AX68" s="227"/>
      <c r="AY68" s="184"/>
      <c r="AZ68" s="184"/>
      <c r="BA68" s="185"/>
      <c r="BB68" s="183">
        <f t="shared" si="14"/>
        <v>3</v>
      </c>
      <c r="BC68" s="184">
        <v>2</v>
      </c>
      <c r="BD68" s="184"/>
      <c r="BE68" s="188">
        <v>1</v>
      </c>
    </row>
    <row r="69" spans="1:57" s="7" customFormat="1" ht="151.5" customHeight="1" thickBot="1">
      <c r="A69" s="69"/>
      <c r="B69" s="201" t="s">
        <v>140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430" t="s">
        <v>88</v>
      </c>
      <c r="U69" s="431"/>
      <c r="V69" s="224">
        <v>12</v>
      </c>
      <c r="W69" s="396" t="s">
        <v>78</v>
      </c>
      <c r="X69" s="397"/>
      <c r="Y69" s="397"/>
      <c r="Z69" s="397"/>
      <c r="AA69" s="397"/>
      <c r="AB69" s="397"/>
      <c r="AC69" s="397"/>
      <c r="AD69" s="398"/>
      <c r="AE69" s="209">
        <v>5</v>
      </c>
      <c r="AF69" s="176">
        <f t="shared" si="9"/>
        <v>150</v>
      </c>
      <c r="AG69" s="150">
        <f t="shared" si="12"/>
        <v>72</v>
      </c>
      <c r="AH69" s="150">
        <v>36</v>
      </c>
      <c r="AI69" s="150"/>
      <c r="AJ69" s="150"/>
      <c r="AK69" s="150"/>
      <c r="AL69" s="134">
        <v>36</v>
      </c>
      <c r="AM69" s="150"/>
      <c r="AN69" s="134"/>
      <c r="AO69" s="210">
        <f t="shared" si="13"/>
        <v>78</v>
      </c>
      <c r="AP69" s="211">
        <v>6</v>
      </c>
      <c r="AQ69" s="153"/>
      <c r="AR69" s="153">
        <v>6</v>
      </c>
      <c r="AS69" s="151"/>
      <c r="AT69" s="211"/>
      <c r="AU69" s="153"/>
      <c r="AV69" s="153"/>
      <c r="AW69" s="151"/>
      <c r="AX69" s="232"/>
      <c r="AY69" s="173"/>
      <c r="AZ69" s="173"/>
      <c r="BA69" s="233"/>
      <c r="BB69" s="212">
        <f t="shared" si="14"/>
        <v>4</v>
      </c>
      <c r="BC69" s="225">
        <v>2</v>
      </c>
      <c r="BD69" s="225"/>
      <c r="BE69" s="226">
        <v>2</v>
      </c>
    </row>
    <row r="70" spans="1:57" s="7" customFormat="1" ht="151.5" customHeight="1" thickBot="1">
      <c r="A70" s="69"/>
      <c r="B70" s="201" t="s">
        <v>141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430" t="s">
        <v>164</v>
      </c>
      <c r="U70" s="431"/>
      <c r="V70" s="224">
        <v>42</v>
      </c>
      <c r="W70" s="396" t="s">
        <v>78</v>
      </c>
      <c r="X70" s="397"/>
      <c r="Y70" s="397"/>
      <c r="Z70" s="397"/>
      <c r="AA70" s="397"/>
      <c r="AB70" s="397"/>
      <c r="AC70" s="397"/>
      <c r="AD70" s="398"/>
      <c r="AE70" s="209">
        <v>5</v>
      </c>
      <c r="AF70" s="176">
        <f t="shared" si="9"/>
        <v>150</v>
      </c>
      <c r="AG70" s="150">
        <f t="shared" si="12"/>
        <v>72</v>
      </c>
      <c r="AH70" s="150">
        <v>36</v>
      </c>
      <c r="AI70" s="150"/>
      <c r="AJ70" s="150"/>
      <c r="AK70" s="150"/>
      <c r="AL70" s="134">
        <v>36</v>
      </c>
      <c r="AM70" s="150"/>
      <c r="AN70" s="134"/>
      <c r="AO70" s="210">
        <f t="shared" si="13"/>
        <v>78</v>
      </c>
      <c r="AP70" s="211">
        <v>6</v>
      </c>
      <c r="AQ70" s="153"/>
      <c r="AR70" s="153">
        <v>6</v>
      </c>
      <c r="AS70" s="151"/>
      <c r="AT70" s="211"/>
      <c r="AU70" s="153"/>
      <c r="AV70" s="153"/>
      <c r="AW70" s="151"/>
      <c r="AX70" s="183"/>
      <c r="AY70" s="184"/>
      <c r="AZ70" s="184"/>
      <c r="BA70" s="188"/>
      <c r="BB70" s="212">
        <f t="shared" si="14"/>
        <v>4</v>
      </c>
      <c r="BC70" s="225">
        <v>2</v>
      </c>
      <c r="BD70" s="225"/>
      <c r="BE70" s="226">
        <v>2</v>
      </c>
    </row>
    <row r="71" spans="1:57" s="7" customFormat="1" ht="151.5" customHeight="1" thickBot="1">
      <c r="A71" s="69"/>
      <c r="B71" s="234" t="s">
        <v>142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495" t="s">
        <v>158</v>
      </c>
      <c r="U71" s="496"/>
      <c r="V71" s="235">
        <v>5</v>
      </c>
      <c r="W71" s="396" t="s">
        <v>78</v>
      </c>
      <c r="X71" s="397"/>
      <c r="Y71" s="397"/>
      <c r="Z71" s="397"/>
      <c r="AA71" s="397"/>
      <c r="AB71" s="397"/>
      <c r="AC71" s="397"/>
      <c r="AD71" s="398"/>
      <c r="AE71" s="209">
        <v>5</v>
      </c>
      <c r="AF71" s="218">
        <f t="shared" si="9"/>
        <v>150</v>
      </c>
      <c r="AG71" s="150">
        <f t="shared" si="12"/>
        <v>72</v>
      </c>
      <c r="AH71" s="150">
        <v>36</v>
      </c>
      <c r="AI71" s="150"/>
      <c r="AJ71" s="150"/>
      <c r="AK71" s="150"/>
      <c r="AL71" s="134">
        <v>36</v>
      </c>
      <c r="AM71" s="150"/>
      <c r="AN71" s="134"/>
      <c r="AO71" s="210">
        <f t="shared" si="13"/>
        <v>78</v>
      </c>
      <c r="AP71" s="211">
        <v>6</v>
      </c>
      <c r="AQ71" s="153"/>
      <c r="AR71" s="153">
        <v>6</v>
      </c>
      <c r="AS71" s="151"/>
      <c r="AT71" s="211"/>
      <c r="AU71" s="153"/>
      <c r="AV71" s="153"/>
      <c r="AW71" s="151"/>
      <c r="AX71" s="236"/>
      <c r="AY71" s="237"/>
      <c r="AZ71" s="237"/>
      <c r="BA71" s="238"/>
      <c r="BB71" s="212">
        <f t="shared" si="14"/>
        <v>4</v>
      </c>
      <c r="BC71" s="225">
        <v>2</v>
      </c>
      <c r="BD71" s="225"/>
      <c r="BE71" s="226">
        <v>2</v>
      </c>
    </row>
    <row r="72" spans="1:57" s="7" customFormat="1" ht="49.5" customHeight="1" thickBot="1">
      <c r="A72" s="69"/>
      <c r="B72" s="454" t="s">
        <v>70</v>
      </c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6"/>
      <c r="AE72" s="145">
        <f>AE48+AE51+AE54+AE57+AE60+AE63+AE66+AE69</f>
        <v>33</v>
      </c>
      <c r="AF72" s="146">
        <f aca="true" t="shared" si="15" ref="AF72:AN72">AF48+AF51+AF54+AF57+AF60+AF63+AF66+AF69</f>
        <v>990</v>
      </c>
      <c r="AG72" s="146">
        <f t="shared" si="15"/>
        <v>486</v>
      </c>
      <c r="AH72" s="146">
        <f t="shared" si="15"/>
        <v>252</v>
      </c>
      <c r="AI72" s="146">
        <f t="shared" si="15"/>
        <v>0</v>
      </c>
      <c r="AJ72" s="146">
        <f t="shared" si="15"/>
        <v>36</v>
      </c>
      <c r="AK72" s="146">
        <f t="shared" si="15"/>
        <v>0</v>
      </c>
      <c r="AL72" s="146">
        <f t="shared" si="15"/>
        <v>198</v>
      </c>
      <c r="AM72" s="146">
        <f t="shared" si="15"/>
        <v>0</v>
      </c>
      <c r="AN72" s="147">
        <f t="shared" si="15"/>
        <v>0</v>
      </c>
      <c r="AO72" s="145">
        <f>AO48+AO51+AO54+AO57+AO60+AO63+AO66+AO69</f>
        <v>504</v>
      </c>
      <c r="AP72" s="145">
        <v>4</v>
      </c>
      <c r="AQ72" s="146">
        <v>3</v>
      </c>
      <c r="AR72" s="146">
        <v>7</v>
      </c>
      <c r="AS72" s="147">
        <f>SUM(AS50:AS71)</f>
        <v>0</v>
      </c>
      <c r="AT72" s="145">
        <v>1</v>
      </c>
      <c r="AU72" s="146">
        <v>0</v>
      </c>
      <c r="AV72" s="146">
        <f>SUM(AV50:AV71)</f>
        <v>0</v>
      </c>
      <c r="AW72" s="147">
        <f>SUM(AW50:AW71)</f>
        <v>0</v>
      </c>
      <c r="AX72" s="145">
        <f>AX48+AX51+AX54+AX57+AX60+AX63+AX66+AX69</f>
        <v>8</v>
      </c>
      <c r="AY72" s="146">
        <f aca="true" t="shared" si="16" ref="AY72:BE72">AY48+AY51+AY54+AY57+AY60+AY63+AY66+AY69</f>
        <v>4</v>
      </c>
      <c r="AZ72" s="146">
        <f t="shared" si="16"/>
        <v>0</v>
      </c>
      <c r="BA72" s="147">
        <f t="shared" si="16"/>
        <v>4</v>
      </c>
      <c r="BB72" s="145">
        <f>BB48+BB51+BB54+BB57+BB60+BB63+BB66+BB69</f>
        <v>19</v>
      </c>
      <c r="BC72" s="146">
        <f t="shared" si="16"/>
        <v>10</v>
      </c>
      <c r="BD72" s="146">
        <f t="shared" si="16"/>
        <v>2</v>
      </c>
      <c r="BE72" s="147">
        <f t="shared" si="16"/>
        <v>7</v>
      </c>
    </row>
    <row r="73" spans="1:57" s="7" customFormat="1" ht="49.5" customHeight="1" thickBot="1">
      <c r="A73" s="69"/>
      <c r="B73" s="457" t="s">
        <v>55</v>
      </c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459"/>
      <c r="AE73" s="145">
        <f>AE72</f>
        <v>33</v>
      </c>
      <c r="AF73" s="146">
        <f aca="true" t="shared" si="17" ref="AF73:BE73">AF72</f>
        <v>990</v>
      </c>
      <c r="AG73" s="146">
        <f t="shared" si="17"/>
        <v>486</v>
      </c>
      <c r="AH73" s="146">
        <f t="shared" si="17"/>
        <v>252</v>
      </c>
      <c r="AI73" s="146">
        <f t="shared" si="17"/>
        <v>0</v>
      </c>
      <c r="AJ73" s="146">
        <f t="shared" si="17"/>
        <v>36</v>
      </c>
      <c r="AK73" s="146">
        <f t="shared" si="17"/>
        <v>0</v>
      </c>
      <c r="AL73" s="146">
        <f t="shared" si="17"/>
        <v>198</v>
      </c>
      <c r="AM73" s="146">
        <f t="shared" si="17"/>
        <v>0</v>
      </c>
      <c r="AN73" s="147">
        <f t="shared" si="17"/>
        <v>0</v>
      </c>
      <c r="AO73" s="145">
        <f t="shared" si="17"/>
        <v>504</v>
      </c>
      <c r="AP73" s="145">
        <f t="shared" si="17"/>
        <v>4</v>
      </c>
      <c r="AQ73" s="146">
        <f t="shared" si="17"/>
        <v>3</v>
      </c>
      <c r="AR73" s="146">
        <f t="shared" si="17"/>
        <v>7</v>
      </c>
      <c r="AS73" s="147">
        <f t="shared" si="17"/>
        <v>0</v>
      </c>
      <c r="AT73" s="145">
        <f t="shared" si="17"/>
        <v>1</v>
      </c>
      <c r="AU73" s="146">
        <f t="shared" si="17"/>
        <v>0</v>
      </c>
      <c r="AV73" s="146">
        <f t="shared" si="17"/>
        <v>0</v>
      </c>
      <c r="AW73" s="147">
        <f t="shared" si="17"/>
        <v>0</v>
      </c>
      <c r="AX73" s="145">
        <f t="shared" si="17"/>
        <v>8</v>
      </c>
      <c r="AY73" s="146">
        <f t="shared" si="17"/>
        <v>4</v>
      </c>
      <c r="AZ73" s="146">
        <f t="shared" si="17"/>
        <v>0</v>
      </c>
      <c r="BA73" s="147">
        <f t="shared" si="17"/>
        <v>4</v>
      </c>
      <c r="BB73" s="145">
        <f t="shared" si="17"/>
        <v>19</v>
      </c>
      <c r="BC73" s="146">
        <f t="shared" si="17"/>
        <v>10</v>
      </c>
      <c r="BD73" s="146">
        <f t="shared" si="17"/>
        <v>2</v>
      </c>
      <c r="BE73" s="146">
        <f t="shared" si="17"/>
        <v>7</v>
      </c>
    </row>
    <row r="74" spans="2:57" s="7" customFormat="1" ht="49.5" customHeight="1" thickBot="1">
      <c r="B74" s="460" t="s">
        <v>48</v>
      </c>
      <c r="C74" s="461"/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2"/>
      <c r="AE74" s="239">
        <f aca="true" t="shared" si="18" ref="AE74:BE74">AE44+AE73</f>
        <v>61</v>
      </c>
      <c r="AF74" s="240">
        <f t="shared" si="18"/>
        <v>1830</v>
      </c>
      <c r="AG74" s="240">
        <f t="shared" si="18"/>
        <v>882</v>
      </c>
      <c r="AH74" s="240">
        <f t="shared" si="18"/>
        <v>468</v>
      </c>
      <c r="AI74" s="240">
        <f t="shared" si="18"/>
        <v>0</v>
      </c>
      <c r="AJ74" s="240">
        <f t="shared" si="18"/>
        <v>126</v>
      </c>
      <c r="AK74" s="240">
        <f t="shared" si="18"/>
        <v>0</v>
      </c>
      <c r="AL74" s="240">
        <f t="shared" si="18"/>
        <v>288</v>
      </c>
      <c r="AM74" s="240">
        <f t="shared" si="18"/>
        <v>0</v>
      </c>
      <c r="AN74" s="241">
        <f t="shared" si="18"/>
        <v>0</v>
      </c>
      <c r="AO74" s="239">
        <f t="shared" si="18"/>
        <v>948</v>
      </c>
      <c r="AP74" s="239">
        <f t="shared" si="18"/>
        <v>6</v>
      </c>
      <c r="AQ74" s="240">
        <f t="shared" si="18"/>
        <v>8</v>
      </c>
      <c r="AR74" s="240">
        <f t="shared" si="18"/>
        <v>12</v>
      </c>
      <c r="AS74" s="241">
        <f t="shared" si="18"/>
        <v>0</v>
      </c>
      <c r="AT74" s="239">
        <f t="shared" si="18"/>
        <v>2</v>
      </c>
      <c r="AU74" s="240">
        <f t="shared" si="18"/>
        <v>0</v>
      </c>
      <c r="AV74" s="240">
        <f t="shared" si="18"/>
        <v>0</v>
      </c>
      <c r="AW74" s="241">
        <f t="shared" si="18"/>
        <v>1</v>
      </c>
      <c r="AX74" s="239">
        <f t="shared" si="18"/>
        <v>24</v>
      </c>
      <c r="AY74" s="240">
        <f t="shared" si="18"/>
        <v>13</v>
      </c>
      <c r="AZ74" s="240">
        <f t="shared" si="18"/>
        <v>3</v>
      </c>
      <c r="BA74" s="241">
        <f t="shared" si="18"/>
        <v>8</v>
      </c>
      <c r="BB74" s="239">
        <f t="shared" si="18"/>
        <v>25</v>
      </c>
      <c r="BC74" s="240">
        <f t="shared" si="18"/>
        <v>13</v>
      </c>
      <c r="BD74" s="240">
        <f t="shared" si="18"/>
        <v>4</v>
      </c>
      <c r="BE74" s="241">
        <f t="shared" si="18"/>
        <v>8</v>
      </c>
    </row>
    <row r="75" spans="2:57" s="7" customFormat="1" ht="39.75" customHeight="1">
      <c r="B75" s="414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416"/>
      <c r="V75" s="416"/>
      <c r="W75" s="243"/>
      <c r="X75" s="243"/>
      <c r="Y75" s="244"/>
      <c r="Z75" s="244"/>
      <c r="AA75" s="245"/>
      <c r="AB75" s="437" t="s">
        <v>31</v>
      </c>
      <c r="AC75" s="438"/>
      <c r="AD75" s="439"/>
      <c r="AE75" s="424" t="s">
        <v>32</v>
      </c>
      <c r="AF75" s="425"/>
      <c r="AG75" s="425"/>
      <c r="AH75" s="425"/>
      <c r="AI75" s="425"/>
      <c r="AJ75" s="425"/>
      <c r="AK75" s="425"/>
      <c r="AL75" s="425"/>
      <c r="AM75" s="425"/>
      <c r="AN75" s="425"/>
      <c r="AO75" s="426"/>
      <c r="AP75" s="427">
        <v>6</v>
      </c>
      <c r="AQ75" s="428"/>
      <c r="AR75" s="428"/>
      <c r="AS75" s="428"/>
      <c r="AT75" s="428"/>
      <c r="AU75" s="428"/>
      <c r="AV75" s="428"/>
      <c r="AW75" s="429"/>
      <c r="AX75" s="246">
        <v>3</v>
      </c>
      <c r="AY75" s="247"/>
      <c r="AZ75" s="247"/>
      <c r="BA75" s="248"/>
      <c r="BB75" s="249">
        <v>3</v>
      </c>
      <c r="BC75" s="250"/>
      <c r="BD75" s="251"/>
      <c r="BE75" s="252"/>
    </row>
    <row r="76" spans="2:57" s="7" customFormat="1" ht="39.75" customHeight="1">
      <c r="B76" s="415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417"/>
      <c r="V76" s="417"/>
      <c r="W76" s="243"/>
      <c r="X76" s="243"/>
      <c r="Y76" s="244"/>
      <c r="Z76" s="244"/>
      <c r="AA76" s="244"/>
      <c r="AB76" s="440"/>
      <c r="AC76" s="441"/>
      <c r="AD76" s="442"/>
      <c r="AE76" s="418" t="s">
        <v>33</v>
      </c>
      <c r="AF76" s="419"/>
      <c r="AG76" s="419"/>
      <c r="AH76" s="419"/>
      <c r="AI76" s="419"/>
      <c r="AJ76" s="419"/>
      <c r="AK76" s="419"/>
      <c r="AL76" s="419"/>
      <c r="AM76" s="419"/>
      <c r="AN76" s="419"/>
      <c r="AO76" s="420"/>
      <c r="AP76" s="421">
        <v>8</v>
      </c>
      <c r="AQ76" s="422"/>
      <c r="AR76" s="422"/>
      <c r="AS76" s="422"/>
      <c r="AT76" s="422"/>
      <c r="AU76" s="422"/>
      <c r="AV76" s="422"/>
      <c r="AW76" s="423"/>
      <c r="AX76" s="253">
        <v>3</v>
      </c>
      <c r="AY76" s="254"/>
      <c r="AZ76" s="254"/>
      <c r="BA76" s="255"/>
      <c r="BB76" s="256">
        <v>5</v>
      </c>
      <c r="BC76" s="257"/>
      <c r="BD76" s="258"/>
      <c r="BE76" s="259"/>
    </row>
    <row r="77" spans="2:57" s="7" customFormat="1" ht="39.75" customHeight="1">
      <c r="B77" s="415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417"/>
      <c r="V77" s="417"/>
      <c r="W77" s="243"/>
      <c r="X77" s="243"/>
      <c r="Y77" s="244"/>
      <c r="Z77" s="244"/>
      <c r="AA77" s="244"/>
      <c r="AB77" s="440"/>
      <c r="AC77" s="441"/>
      <c r="AD77" s="442"/>
      <c r="AE77" s="418" t="s">
        <v>34</v>
      </c>
      <c r="AF77" s="419"/>
      <c r="AG77" s="419"/>
      <c r="AH77" s="419"/>
      <c r="AI77" s="419"/>
      <c r="AJ77" s="419"/>
      <c r="AK77" s="419"/>
      <c r="AL77" s="419"/>
      <c r="AM77" s="419"/>
      <c r="AN77" s="419"/>
      <c r="AO77" s="420"/>
      <c r="AP77" s="421">
        <v>12</v>
      </c>
      <c r="AQ77" s="422"/>
      <c r="AR77" s="422"/>
      <c r="AS77" s="422"/>
      <c r="AT77" s="422"/>
      <c r="AU77" s="422"/>
      <c r="AV77" s="422"/>
      <c r="AW77" s="423"/>
      <c r="AX77" s="253">
        <v>6</v>
      </c>
      <c r="AY77" s="254"/>
      <c r="AZ77" s="254"/>
      <c r="BA77" s="255"/>
      <c r="BB77" s="256">
        <v>6</v>
      </c>
      <c r="BC77" s="257"/>
      <c r="BD77" s="258"/>
      <c r="BE77" s="259"/>
    </row>
    <row r="78" spans="2:57" s="7" customFormat="1" ht="39.75" customHeight="1">
      <c r="B78" s="415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60" t="s">
        <v>35</v>
      </c>
      <c r="U78" s="446"/>
      <c r="V78" s="446"/>
      <c r="W78" s="243"/>
      <c r="X78" s="243"/>
      <c r="Y78" s="244"/>
      <c r="Z78" s="244"/>
      <c r="AA78" s="244"/>
      <c r="AB78" s="440"/>
      <c r="AC78" s="441"/>
      <c r="AD78" s="442"/>
      <c r="AE78" s="418" t="s">
        <v>36</v>
      </c>
      <c r="AF78" s="419"/>
      <c r="AG78" s="419"/>
      <c r="AH78" s="419"/>
      <c r="AI78" s="419"/>
      <c r="AJ78" s="419"/>
      <c r="AK78" s="419"/>
      <c r="AL78" s="419"/>
      <c r="AM78" s="419"/>
      <c r="AN78" s="419"/>
      <c r="AO78" s="420"/>
      <c r="AP78" s="421"/>
      <c r="AQ78" s="422"/>
      <c r="AR78" s="422"/>
      <c r="AS78" s="422"/>
      <c r="AT78" s="422"/>
      <c r="AU78" s="422"/>
      <c r="AV78" s="422"/>
      <c r="AW78" s="423"/>
      <c r="AX78" s="253"/>
      <c r="AY78" s="254"/>
      <c r="AZ78" s="254"/>
      <c r="BA78" s="255"/>
      <c r="BB78" s="262"/>
      <c r="BC78" s="257"/>
      <c r="BD78" s="258"/>
      <c r="BE78" s="259"/>
    </row>
    <row r="79" spans="2:57" s="7" customFormat="1" ht="39.75" customHeight="1">
      <c r="B79" s="415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470" t="s">
        <v>166</v>
      </c>
      <c r="U79" s="470"/>
      <c r="V79" s="470"/>
      <c r="W79" s="243"/>
      <c r="X79" s="243"/>
      <c r="Y79" s="263"/>
      <c r="Z79" s="263"/>
      <c r="AA79" s="263"/>
      <c r="AB79" s="440"/>
      <c r="AC79" s="441"/>
      <c r="AD79" s="442"/>
      <c r="AE79" s="418" t="s">
        <v>37</v>
      </c>
      <c r="AF79" s="419"/>
      <c r="AG79" s="419"/>
      <c r="AH79" s="419"/>
      <c r="AI79" s="419"/>
      <c r="AJ79" s="419"/>
      <c r="AK79" s="419"/>
      <c r="AL79" s="419"/>
      <c r="AM79" s="419"/>
      <c r="AN79" s="419"/>
      <c r="AO79" s="420"/>
      <c r="AP79" s="421">
        <v>2</v>
      </c>
      <c r="AQ79" s="422"/>
      <c r="AR79" s="422"/>
      <c r="AS79" s="422"/>
      <c r="AT79" s="422"/>
      <c r="AU79" s="422"/>
      <c r="AV79" s="422"/>
      <c r="AW79" s="423"/>
      <c r="AX79" s="253">
        <v>1</v>
      </c>
      <c r="AY79" s="254"/>
      <c r="AZ79" s="254"/>
      <c r="BA79" s="255"/>
      <c r="BB79" s="256">
        <v>1</v>
      </c>
      <c r="BC79" s="257"/>
      <c r="BD79" s="258"/>
      <c r="BE79" s="259"/>
    </row>
    <row r="80" spans="2:57" s="7" customFormat="1" ht="39.75" customHeight="1">
      <c r="B80" s="415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469" t="s">
        <v>167</v>
      </c>
      <c r="U80" s="469"/>
      <c r="V80" s="469"/>
      <c r="W80" s="243"/>
      <c r="X80" s="243"/>
      <c r="Y80" s="244"/>
      <c r="Z80" s="244"/>
      <c r="AA80" s="244"/>
      <c r="AB80" s="440"/>
      <c r="AC80" s="441"/>
      <c r="AD80" s="442"/>
      <c r="AE80" s="418" t="s">
        <v>24</v>
      </c>
      <c r="AF80" s="419"/>
      <c r="AG80" s="419"/>
      <c r="AH80" s="419"/>
      <c r="AI80" s="419"/>
      <c r="AJ80" s="419"/>
      <c r="AK80" s="419"/>
      <c r="AL80" s="419"/>
      <c r="AM80" s="419"/>
      <c r="AN80" s="419"/>
      <c r="AO80" s="420"/>
      <c r="AP80" s="421"/>
      <c r="AQ80" s="422"/>
      <c r="AR80" s="422"/>
      <c r="AS80" s="422"/>
      <c r="AT80" s="422"/>
      <c r="AU80" s="422"/>
      <c r="AV80" s="422"/>
      <c r="AW80" s="423"/>
      <c r="AX80" s="253"/>
      <c r="AY80" s="254"/>
      <c r="AZ80" s="254"/>
      <c r="BA80" s="255"/>
      <c r="BB80" s="262"/>
      <c r="BC80" s="257"/>
      <c r="BD80" s="258"/>
      <c r="BE80" s="259"/>
    </row>
    <row r="81" spans="2:57" s="7" customFormat="1" ht="39.75" customHeight="1">
      <c r="B81" s="415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433" t="s">
        <v>168</v>
      </c>
      <c r="U81" s="433"/>
      <c r="V81" s="261"/>
      <c r="W81" s="243"/>
      <c r="X81" s="243"/>
      <c r="Y81" s="244"/>
      <c r="Z81" s="244"/>
      <c r="AA81" s="244"/>
      <c r="AB81" s="440"/>
      <c r="AC81" s="441"/>
      <c r="AD81" s="442"/>
      <c r="AE81" s="418" t="s">
        <v>25</v>
      </c>
      <c r="AF81" s="419"/>
      <c r="AG81" s="419"/>
      <c r="AH81" s="419"/>
      <c r="AI81" s="419"/>
      <c r="AJ81" s="419"/>
      <c r="AK81" s="419"/>
      <c r="AL81" s="419"/>
      <c r="AM81" s="419"/>
      <c r="AN81" s="419"/>
      <c r="AO81" s="420"/>
      <c r="AP81" s="421"/>
      <c r="AQ81" s="422"/>
      <c r="AR81" s="422"/>
      <c r="AS81" s="422"/>
      <c r="AT81" s="422"/>
      <c r="AU81" s="422"/>
      <c r="AV81" s="422"/>
      <c r="AW81" s="423"/>
      <c r="AX81" s="253"/>
      <c r="AY81" s="254"/>
      <c r="AZ81" s="254"/>
      <c r="BA81" s="255"/>
      <c r="BB81" s="262"/>
      <c r="BC81" s="257"/>
      <c r="BD81" s="258"/>
      <c r="BE81" s="259"/>
    </row>
    <row r="82" spans="2:57" s="7" customFormat="1" ht="39.75" customHeight="1" thickBot="1">
      <c r="B82" s="415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433" t="s">
        <v>169</v>
      </c>
      <c r="U82" s="433"/>
      <c r="V82" s="433"/>
      <c r="W82" s="243"/>
      <c r="X82" s="243"/>
      <c r="Y82" s="244"/>
      <c r="Z82" s="244"/>
      <c r="AA82" s="244"/>
      <c r="AB82" s="443"/>
      <c r="AC82" s="444"/>
      <c r="AD82" s="445"/>
      <c r="AE82" s="434" t="s">
        <v>38</v>
      </c>
      <c r="AF82" s="435"/>
      <c r="AG82" s="435"/>
      <c r="AH82" s="435"/>
      <c r="AI82" s="435"/>
      <c r="AJ82" s="435"/>
      <c r="AK82" s="435"/>
      <c r="AL82" s="435"/>
      <c r="AM82" s="435"/>
      <c r="AN82" s="435"/>
      <c r="AO82" s="436"/>
      <c r="AP82" s="471">
        <v>1</v>
      </c>
      <c r="AQ82" s="472"/>
      <c r="AR82" s="472"/>
      <c r="AS82" s="472"/>
      <c r="AT82" s="472"/>
      <c r="AU82" s="472"/>
      <c r="AV82" s="472"/>
      <c r="AW82" s="473"/>
      <c r="AX82" s="264">
        <v>1</v>
      </c>
      <c r="AY82" s="265"/>
      <c r="AZ82" s="265"/>
      <c r="BA82" s="266"/>
      <c r="BB82" s="267"/>
      <c r="BC82" s="268"/>
      <c r="BD82" s="269"/>
      <c r="BE82" s="270"/>
    </row>
    <row r="83" spans="2:57" s="7" customFormat="1" ht="28.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7"/>
      <c r="X83" s="127"/>
      <c r="Y83" s="127"/>
      <c r="Z83" s="127"/>
      <c r="AA83" s="127"/>
      <c r="AB83" s="127"/>
      <c r="AC83" s="127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</row>
    <row r="84" spans="2:57" s="7" customFormat="1" ht="9" customHeight="1" thickBot="1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1"/>
      <c r="V84" s="91"/>
      <c r="W84" s="91"/>
      <c r="X84" s="91"/>
      <c r="Y84" s="92"/>
      <c r="Z84" s="92"/>
      <c r="AA84" s="92"/>
      <c r="AB84" s="93"/>
      <c r="AC84" s="93"/>
      <c r="AD84" s="93"/>
      <c r="AE84" s="93"/>
      <c r="AF84" s="93"/>
      <c r="AG84" s="95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1"/>
      <c r="BC84" s="91"/>
      <c r="BD84" s="91"/>
      <c r="BE84" s="91"/>
    </row>
    <row r="85" spans="2:57" s="7" customFormat="1" ht="39.75" customHeight="1" thickBot="1">
      <c r="B85" s="97">
        <v>1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464" t="s">
        <v>41</v>
      </c>
      <c r="U85" s="465"/>
      <c r="V85" s="465"/>
      <c r="W85" s="465"/>
      <c r="X85" s="465"/>
      <c r="Y85" s="465"/>
      <c r="Z85" s="465"/>
      <c r="AA85" s="465"/>
      <c r="AB85" s="465"/>
      <c r="AC85" s="465"/>
      <c r="AD85" s="466"/>
      <c r="AE85" s="467" t="s">
        <v>42</v>
      </c>
      <c r="AF85" s="465"/>
      <c r="AG85" s="465"/>
      <c r="AH85" s="465"/>
      <c r="AI85" s="465"/>
      <c r="AJ85" s="465"/>
      <c r="AK85" s="465"/>
      <c r="AL85" s="465"/>
      <c r="AM85" s="465"/>
      <c r="AN85" s="465"/>
      <c r="AO85" s="465"/>
      <c r="AP85" s="465"/>
      <c r="AQ85" s="465"/>
      <c r="AR85" s="465"/>
      <c r="AS85" s="465"/>
      <c r="AT85" s="465"/>
      <c r="AU85" s="465"/>
      <c r="AV85" s="465"/>
      <c r="AW85" s="465"/>
      <c r="AX85" s="465"/>
      <c r="AY85" s="465"/>
      <c r="AZ85" s="465"/>
      <c r="BA85" s="465"/>
      <c r="BB85" s="465"/>
      <c r="BC85" s="465"/>
      <c r="BD85" s="465"/>
      <c r="BE85" s="468"/>
    </row>
    <row r="86" spans="2:57" s="7" customFormat="1" ht="89.25" customHeight="1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1"/>
      <c r="V86" s="98"/>
      <c r="W86" s="98"/>
      <c r="X86" s="98"/>
      <c r="Y86" s="99"/>
      <c r="Z86" s="99"/>
      <c r="AA86" s="99"/>
      <c r="AB86" s="99"/>
      <c r="AC86" s="99"/>
      <c r="AD86" s="99"/>
      <c r="AE86" s="99"/>
      <c r="AF86" s="463" t="s">
        <v>165</v>
      </c>
      <c r="AG86" s="463"/>
      <c r="AH86" s="463"/>
      <c r="AI86" s="463"/>
      <c r="AJ86" s="463"/>
      <c r="AK86" s="463"/>
      <c r="AL86" s="463"/>
      <c r="AM86" s="463"/>
      <c r="AN86" s="463"/>
      <c r="AO86" s="463"/>
      <c r="AP86" s="463"/>
      <c r="AQ86" s="463"/>
      <c r="AR86" s="463"/>
      <c r="AS86" s="463"/>
      <c r="AT86" s="463"/>
      <c r="AU86" s="463"/>
      <c r="AV86" s="463"/>
      <c r="AW86" s="463"/>
      <c r="AX86" s="463"/>
      <c r="AY86" s="463"/>
      <c r="AZ86" s="463"/>
      <c r="BA86" s="463"/>
      <c r="BB86" s="463"/>
      <c r="BC86" s="463"/>
      <c r="BD86" s="100"/>
      <c r="BE86" s="91"/>
    </row>
    <row r="87" spans="2:57" s="7" customFormat="1" ht="24.75" customHeight="1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101"/>
      <c r="V87" s="102"/>
      <c r="W87" s="102"/>
      <c r="X87" s="102"/>
      <c r="Y87" s="99"/>
      <c r="Z87" s="99"/>
      <c r="AA87" s="103"/>
      <c r="AB87" s="99"/>
      <c r="AC87" s="99"/>
      <c r="AD87" s="99"/>
      <c r="AE87" s="102"/>
      <c r="AF87" s="99"/>
      <c r="AG87" s="99"/>
      <c r="AH87" s="99"/>
      <c r="AI87" s="99"/>
      <c r="AJ87" s="99"/>
      <c r="AK87" s="102"/>
      <c r="AL87" s="102"/>
      <c r="AM87" s="102"/>
      <c r="AN87" s="99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91"/>
    </row>
    <row r="88" spans="2:57" s="7" customFormat="1" ht="24.75" customHeight="1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101"/>
      <c r="V88" s="104"/>
      <c r="W88" s="104"/>
      <c r="X88" s="104"/>
      <c r="Y88" s="104"/>
      <c r="Z88" s="105"/>
      <c r="AA88" s="106"/>
      <c r="AB88" s="105"/>
      <c r="AC88" s="107"/>
      <c r="AD88" s="107"/>
      <c r="AE88" s="107"/>
      <c r="AF88" s="107"/>
      <c r="AG88" s="107"/>
      <c r="AH88" s="99"/>
      <c r="AI88" s="99"/>
      <c r="AJ88" s="99"/>
      <c r="AK88" s="102"/>
      <c r="AL88" s="102"/>
      <c r="AM88" s="102"/>
      <c r="AN88" s="99"/>
      <c r="AO88" s="94"/>
      <c r="AP88" s="108"/>
      <c r="AQ88" s="94"/>
      <c r="AR88" s="108"/>
      <c r="AS88" s="94"/>
      <c r="AT88" s="108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</row>
    <row r="89" spans="2:57" s="89" customFormat="1" ht="66.75" customHeight="1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10" t="s">
        <v>80</v>
      </c>
      <c r="V89" s="111"/>
      <c r="W89" s="273"/>
      <c r="X89" s="273"/>
      <c r="Y89" s="273"/>
      <c r="Z89" s="112" t="s">
        <v>159</v>
      </c>
      <c r="AA89" s="113"/>
      <c r="AB89" s="112"/>
      <c r="AC89" s="111"/>
      <c r="AD89" s="114"/>
      <c r="AE89" s="114"/>
      <c r="AF89" s="115"/>
      <c r="AG89" s="116"/>
      <c r="AH89" s="116"/>
      <c r="AI89" s="114"/>
      <c r="AJ89" s="111"/>
      <c r="AK89" s="274" t="s">
        <v>160</v>
      </c>
      <c r="AL89" s="274"/>
      <c r="AM89" s="274"/>
      <c r="AN89" s="274"/>
      <c r="AO89" s="274"/>
      <c r="AP89" s="274"/>
      <c r="AQ89" s="274"/>
      <c r="AR89" s="274"/>
      <c r="AS89" s="274"/>
      <c r="AT89" s="274"/>
      <c r="AU89" s="112"/>
      <c r="AV89" s="112"/>
      <c r="AW89" s="117" t="s">
        <v>93</v>
      </c>
      <c r="AX89" s="112"/>
      <c r="AY89" s="113"/>
      <c r="AZ89" s="113"/>
      <c r="BA89" s="113" t="s">
        <v>161</v>
      </c>
      <c r="BB89" s="113"/>
      <c r="BC89" s="112"/>
      <c r="BD89" s="109"/>
      <c r="BE89" s="109"/>
    </row>
    <row r="90" spans="2:57" s="90" customFormat="1" ht="38.25" customHeight="1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9"/>
      <c r="V90" s="116"/>
      <c r="W90" s="275" t="s">
        <v>39</v>
      </c>
      <c r="X90" s="275"/>
      <c r="Y90" s="275"/>
      <c r="Z90" s="120" t="s">
        <v>40</v>
      </c>
      <c r="AA90" s="121"/>
      <c r="AB90" s="120"/>
      <c r="AC90" s="121"/>
      <c r="AD90" s="114"/>
      <c r="AE90" s="116"/>
      <c r="AF90" s="122"/>
      <c r="AG90" s="123"/>
      <c r="AH90" s="124"/>
      <c r="AI90" s="120"/>
      <c r="AJ90" s="121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125"/>
      <c r="AV90" s="123"/>
      <c r="AW90" s="120" t="s">
        <v>40</v>
      </c>
      <c r="AX90" s="121"/>
      <c r="AY90" s="121"/>
      <c r="AZ90" s="114"/>
      <c r="BA90" s="111"/>
      <c r="BB90" s="111"/>
      <c r="BC90" s="111"/>
      <c r="BD90" s="109"/>
      <c r="BE90" s="109"/>
    </row>
    <row r="91" spans="2:52" s="7" customFormat="1" ht="24.75" customHeight="1">
      <c r="B91" s="71"/>
      <c r="U91" s="26"/>
      <c r="V91" s="17"/>
      <c r="W91" s="27"/>
      <c r="X91" s="28"/>
      <c r="Y91" s="28"/>
      <c r="Z91" s="28"/>
      <c r="AA91" s="23"/>
      <c r="AB91" s="23"/>
      <c r="AC91" s="23"/>
      <c r="AD91" s="23"/>
      <c r="AE91" s="16"/>
      <c r="AF91" s="25"/>
      <c r="AH91" s="8"/>
      <c r="AI91" s="8"/>
      <c r="AJ91" s="8"/>
      <c r="AK91" s="8" t="s">
        <v>85</v>
      </c>
      <c r="AL91" s="8"/>
      <c r="AM91" s="8"/>
      <c r="AN91" s="8"/>
      <c r="AO91" s="17"/>
      <c r="AP91" s="17"/>
      <c r="AQ91" s="17"/>
      <c r="AS91" s="17"/>
      <c r="AT91" s="17"/>
      <c r="AU91" s="18"/>
      <c r="AV91" s="18"/>
      <c r="AW91" s="19"/>
      <c r="AX91" s="18"/>
      <c r="AY91" s="18"/>
      <c r="AZ91" s="20"/>
    </row>
    <row r="92" spans="21:52" s="7" customFormat="1" ht="24.75" customHeight="1">
      <c r="U92" s="29"/>
      <c r="V92" s="30"/>
      <c r="W92" s="22"/>
      <c r="X92" s="31"/>
      <c r="Y92" s="23"/>
      <c r="Z92" s="23"/>
      <c r="AA92" s="24"/>
      <c r="AB92" s="32"/>
      <c r="AC92" s="25"/>
      <c r="AD92" s="24"/>
      <c r="AE92" s="20"/>
      <c r="AF92" s="24"/>
      <c r="AH92" s="8"/>
      <c r="AI92" s="8"/>
      <c r="AJ92" s="8"/>
      <c r="AK92" s="11"/>
      <c r="AL92" s="11"/>
      <c r="AM92" s="11"/>
      <c r="AN92" s="8"/>
      <c r="AO92" s="21"/>
      <c r="AP92" s="22"/>
      <c r="AQ92" s="22"/>
      <c r="AR92" s="17"/>
      <c r="AS92" s="17"/>
      <c r="AT92" s="23"/>
      <c r="AU92" s="24"/>
      <c r="AV92" s="25"/>
      <c r="AW92" s="25"/>
      <c r="AX92" s="20"/>
      <c r="AY92" s="25"/>
      <c r="AZ92" s="24"/>
    </row>
    <row r="93" spans="2:52" s="74" customFormat="1" ht="39.75" customHeight="1">
      <c r="B93" s="432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432"/>
      <c r="O93" s="432"/>
      <c r="P93" s="432"/>
      <c r="Q93" s="432"/>
      <c r="R93" s="432"/>
      <c r="S93" s="432"/>
      <c r="T93" s="432"/>
      <c r="U93" s="432"/>
      <c r="V93" s="432"/>
      <c r="W93" s="432"/>
      <c r="X93" s="432"/>
      <c r="Y93" s="432"/>
      <c r="Z93" s="432"/>
      <c r="AA93" s="72"/>
      <c r="AB93" s="73"/>
      <c r="AC93" s="73"/>
      <c r="AE93" s="73"/>
      <c r="AF93" s="73"/>
      <c r="AH93" s="75"/>
      <c r="AI93" s="75"/>
      <c r="AJ93" s="75"/>
      <c r="AK93" s="75"/>
      <c r="AL93" s="75"/>
      <c r="AM93" s="75"/>
      <c r="AN93" s="75"/>
      <c r="AO93" s="73"/>
      <c r="AP93" s="76"/>
      <c r="AQ93" s="73"/>
      <c r="AS93" s="77"/>
      <c r="AU93" s="72"/>
      <c r="AW93" s="73"/>
      <c r="AX93" s="73"/>
      <c r="AY93" s="73"/>
      <c r="AZ93" s="73"/>
    </row>
    <row r="94" spans="22:53" s="7" customFormat="1" ht="14.25" customHeight="1">
      <c r="V94" s="11"/>
      <c r="W94" s="11"/>
      <c r="X94" s="11"/>
      <c r="Y94" s="56"/>
      <c r="Z94" s="56"/>
      <c r="AA94" s="56"/>
      <c r="AB94" s="56"/>
      <c r="AC94" s="56"/>
      <c r="AD94" s="56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11"/>
      <c r="AT94" s="11"/>
      <c r="AU94" s="11"/>
      <c r="AV94" s="11"/>
      <c r="AW94" s="11"/>
      <c r="AX94" s="11"/>
      <c r="AY94" s="11"/>
      <c r="AZ94" s="11"/>
      <c r="BA94" s="11"/>
    </row>
    <row r="95" spans="21:53" s="7" customFormat="1" ht="18" customHeight="1">
      <c r="U95" s="57"/>
      <c r="V95" s="52"/>
      <c r="W95" s="58"/>
      <c r="X95" s="54"/>
      <c r="Y95" s="56"/>
      <c r="Z95" s="56"/>
      <c r="AA95" s="56"/>
      <c r="AB95" s="56"/>
      <c r="AC95" s="56"/>
      <c r="AD95" s="56"/>
      <c r="AE95" s="8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11"/>
      <c r="AT95" s="12"/>
      <c r="AU95" s="12"/>
      <c r="AV95" s="12"/>
      <c r="AW95" s="12"/>
      <c r="AX95" s="12"/>
      <c r="AY95" s="12"/>
      <c r="AZ95" s="11"/>
      <c r="BA95" s="11"/>
    </row>
    <row r="96" spans="21:51" s="7" customFormat="1" ht="14.25" customHeight="1">
      <c r="U96" s="29"/>
      <c r="Y96" s="10"/>
      <c r="Z96" s="10"/>
      <c r="AA96" s="55"/>
      <c r="AB96" s="10"/>
      <c r="AC96" s="10"/>
      <c r="AD96" s="10"/>
      <c r="AF96" s="55"/>
      <c r="AG96" s="55"/>
      <c r="AH96" s="10"/>
      <c r="AI96" s="10"/>
      <c r="AJ96" s="10"/>
      <c r="AN96" s="10"/>
      <c r="AO96" s="10"/>
      <c r="AS96" s="6"/>
      <c r="AT96" s="6"/>
      <c r="AU96" s="6"/>
      <c r="AV96" s="6"/>
      <c r="AW96" s="6"/>
      <c r="AX96" s="6"/>
      <c r="AY96" s="6"/>
    </row>
    <row r="97" spans="21:30" ht="12.75" customHeight="1">
      <c r="U97" s="6"/>
      <c r="V97" s="59"/>
      <c r="W97" s="6"/>
      <c r="X97" s="59"/>
      <c r="Y97" s="6"/>
      <c r="Z97" s="6"/>
      <c r="AA97" s="6"/>
      <c r="AB97" s="6"/>
      <c r="AC97" s="6"/>
      <c r="AD97" s="6"/>
    </row>
  </sheetData>
  <sheetProtection/>
  <mergeCells count="191">
    <mergeCell ref="T59:U59"/>
    <mergeCell ref="T71:U71"/>
    <mergeCell ref="T62:U62"/>
    <mergeCell ref="T63:U63"/>
    <mergeCell ref="T64:U64"/>
    <mergeCell ref="T65:U65"/>
    <mergeCell ref="T66:U66"/>
    <mergeCell ref="T67:U67"/>
    <mergeCell ref="T68:U68"/>
    <mergeCell ref="T69:U69"/>
    <mergeCell ref="W70:AD70"/>
    <mergeCell ref="W69:AD69"/>
    <mergeCell ref="T48:U48"/>
    <mergeCell ref="T49:U49"/>
    <mergeCell ref="T50:U50"/>
    <mergeCell ref="T51:U51"/>
    <mergeCell ref="T52:U52"/>
    <mergeCell ref="T53:U53"/>
    <mergeCell ref="T70:U70"/>
    <mergeCell ref="W60:AD60"/>
    <mergeCell ref="T39:U39"/>
    <mergeCell ref="W39:AD39"/>
    <mergeCell ref="W49:AD49"/>
    <mergeCell ref="B43:AD43"/>
    <mergeCell ref="T60:U60"/>
    <mergeCell ref="T61:U61"/>
    <mergeCell ref="W56:AD56"/>
    <mergeCell ref="T56:U56"/>
    <mergeCell ref="T57:U57"/>
    <mergeCell ref="T58:U58"/>
    <mergeCell ref="W67:AD67"/>
    <mergeCell ref="W66:AD66"/>
    <mergeCell ref="W58:AD58"/>
    <mergeCell ref="W57:AD57"/>
    <mergeCell ref="W61:AD61"/>
    <mergeCell ref="W63:AD63"/>
    <mergeCell ref="W64:AD64"/>
    <mergeCell ref="W62:AD62"/>
    <mergeCell ref="W37:AD37"/>
    <mergeCell ref="W38:AD38"/>
    <mergeCell ref="W51:AD51"/>
    <mergeCell ref="W55:AD55"/>
    <mergeCell ref="W54:AD54"/>
    <mergeCell ref="B44:AD44"/>
    <mergeCell ref="B45:BE45"/>
    <mergeCell ref="W42:AD42"/>
    <mergeCell ref="T42:U42"/>
    <mergeCell ref="T38:U38"/>
    <mergeCell ref="T35:U35"/>
    <mergeCell ref="W48:AD48"/>
    <mergeCell ref="T40:U40"/>
    <mergeCell ref="W40:AD40"/>
    <mergeCell ref="T41:U41"/>
    <mergeCell ref="W41:AD41"/>
    <mergeCell ref="T36:U36"/>
    <mergeCell ref="T37:U37"/>
    <mergeCell ref="W36:AD36"/>
    <mergeCell ref="W35:AD35"/>
    <mergeCell ref="AF86:BC86"/>
    <mergeCell ref="T85:AD85"/>
    <mergeCell ref="AE85:BE85"/>
    <mergeCell ref="AE79:AO79"/>
    <mergeCell ref="AP79:AW79"/>
    <mergeCell ref="T80:V80"/>
    <mergeCell ref="T81:U81"/>
    <mergeCell ref="T79:V79"/>
    <mergeCell ref="AP82:AW82"/>
    <mergeCell ref="AE80:AO80"/>
    <mergeCell ref="AE78:AO78"/>
    <mergeCell ref="AP78:AW78"/>
    <mergeCell ref="AD10:AS10"/>
    <mergeCell ref="T33:U33"/>
    <mergeCell ref="W33:AD33"/>
    <mergeCell ref="T34:U34"/>
    <mergeCell ref="W34:AD34"/>
    <mergeCell ref="B72:AD72"/>
    <mergeCell ref="B73:AD73"/>
    <mergeCell ref="B74:AD74"/>
    <mergeCell ref="B93:Z93"/>
    <mergeCell ref="AE81:AO81"/>
    <mergeCell ref="AP81:AW81"/>
    <mergeCell ref="T82:V82"/>
    <mergeCell ref="AE82:AO82"/>
    <mergeCell ref="AB75:AD82"/>
    <mergeCell ref="U78:V78"/>
    <mergeCell ref="U77:V77"/>
    <mergeCell ref="AE77:AO77"/>
    <mergeCell ref="AP77:AW77"/>
    <mergeCell ref="AP80:AW80"/>
    <mergeCell ref="BI20:BI22"/>
    <mergeCell ref="W53:AD53"/>
    <mergeCell ref="W59:AD59"/>
    <mergeCell ref="AE75:AO75"/>
    <mergeCell ref="AP75:AW75"/>
    <mergeCell ref="W52:AD52"/>
    <mergeCell ref="B46:BE46"/>
    <mergeCell ref="T54:U54"/>
    <mergeCell ref="T55:U55"/>
    <mergeCell ref="B75:B82"/>
    <mergeCell ref="U75:V75"/>
    <mergeCell ref="W65:AD65"/>
    <mergeCell ref="B47:BE47"/>
    <mergeCell ref="W50:AD50"/>
    <mergeCell ref="W71:AD71"/>
    <mergeCell ref="W68:AD68"/>
    <mergeCell ref="U76:V76"/>
    <mergeCell ref="AE76:AO76"/>
    <mergeCell ref="AP76:AW76"/>
    <mergeCell ref="T28:V28"/>
    <mergeCell ref="W28:AD28"/>
    <mergeCell ref="T29:V29"/>
    <mergeCell ref="W29:AD29"/>
    <mergeCell ref="B30:AD30"/>
    <mergeCell ref="B32:BE32"/>
    <mergeCell ref="B20:BE20"/>
    <mergeCell ref="B21:BE21"/>
    <mergeCell ref="B31:BE31"/>
    <mergeCell ref="B24:BE24"/>
    <mergeCell ref="T25:V25"/>
    <mergeCell ref="W25:AD25"/>
    <mergeCell ref="T26:V26"/>
    <mergeCell ref="W26:AD26"/>
    <mergeCell ref="T27:V27"/>
    <mergeCell ref="W27:AD27"/>
    <mergeCell ref="BB15:BE15"/>
    <mergeCell ref="AH16:AI17"/>
    <mergeCell ref="AJ16:AK17"/>
    <mergeCell ref="B23:AD23"/>
    <mergeCell ref="BK16:BK18"/>
    <mergeCell ref="AX17:AX18"/>
    <mergeCell ref="AY17:BA17"/>
    <mergeCell ref="BB17:BB18"/>
    <mergeCell ref="BC17:BE17"/>
    <mergeCell ref="BB16:BE16"/>
    <mergeCell ref="AT15:AT18"/>
    <mergeCell ref="AU15:AU18"/>
    <mergeCell ref="AV15:AV18"/>
    <mergeCell ref="T22:V22"/>
    <mergeCell ref="W22:AD22"/>
    <mergeCell ref="AX12:BE12"/>
    <mergeCell ref="AX13:BE13"/>
    <mergeCell ref="AX14:BE14"/>
    <mergeCell ref="T19:V19"/>
    <mergeCell ref="W19:AD19"/>
    <mergeCell ref="AW15:AW18"/>
    <mergeCell ref="AX15:BA15"/>
    <mergeCell ref="AX16:BA16"/>
    <mergeCell ref="B12:B18"/>
    <mergeCell ref="T12:V18"/>
    <mergeCell ref="W12:AD18"/>
    <mergeCell ref="AE12:AF14"/>
    <mergeCell ref="AG12:AN14"/>
    <mergeCell ref="AO12:AO18"/>
    <mergeCell ref="AE15:AE18"/>
    <mergeCell ref="AF15:AF18"/>
    <mergeCell ref="AG15:AG18"/>
    <mergeCell ref="AH15:AN15"/>
    <mergeCell ref="T9:V9"/>
    <mergeCell ref="W9:AC9"/>
    <mergeCell ref="AD9:AS9"/>
    <mergeCell ref="AL16:AM17"/>
    <mergeCell ref="AN16:AN18"/>
    <mergeCell ref="AQ15:AQ18"/>
    <mergeCell ref="AS15:AS18"/>
    <mergeCell ref="W8:AC8"/>
    <mergeCell ref="AD8:AS8"/>
    <mergeCell ref="AZ8:BE8"/>
    <mergeCell ref="AZ9:BE9"/>
    <mergeCell ref="T8:V8"/>
    <mergeCell ref="AR15:AR18"/>
    <mergeCell ref="W10:Z10"/>
    <mergeCell ref="AZ10:BE10"/>
    <mergeCell ref="AP12:AW14"/>
    <mergeCell ref="AP15:AP18"/>
    <mergeCell ref="AZ4:BE4"/>
    <mergeCell ref="X5:AN5"/>
    <mergeCell ref="AZ5:BE5"/>
    <mergeCell ref="AZ6:BE6"/>
    <mergeCell ref="W7:AB7"/>
    <mergeCell ref="AD7:AS7"/>
    <mergeCell ref="AZ7:BE7"/>
    <mergeCell ref="W89:Y89"/>
    <mergeCell ref="AK89:AT90"/>
    <mergeCell ref="W90:Y90"/>
    <mergeCell ref="B5:V5"/>
    <mergeCell ref="A7:V7"/>
    <mergeCell ref="B1:BA1"/>
    <mergeCell ref="B2:BA2"/>
    <mergeCell ref="B3:BA3"/>
    <mergeCell ref="T4:U4"/>
    <mergeCell ref="X4:AP4"/>
  </mergeCells>
  <printOptions/>
  <pageMargins left="0.984251968503937" right="0.1968503937007874" top="0.5905511811023623" bottom="0.3937007874015748" header="0" footer="0"/>
  <pageSetup fitToHeight="1" fitToWidth="1" horizontalDpi="600" verticalDpi="600" orientation="portrait" paperSize="8" scal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yakynina</cp:lastModifiedBy>
  <cp:lastPrinted>2020-06-10T12:02:51Z</cp:lastPrinted>
  <dcterms:created xsi:type="dcterms:W3CDTF">2014-01-13T08:19:54Z</dcterms:created>
  <dcterms:modified xsi:type="dcterms:W3CDTF">2020-07-14T11:58:06Z</dcterms:modified>
  <cp:category/>
  <cp:version/>
  <cp:contentType/>
  <cp:contentStatus/>
</cp:coreProperties>
</file>